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10" windowHeight="4320"/>
  </bookViews>
  <sheets>
    <sheet name="DVRPC_HRRR_EligibleOnly" sheetId="2" r:id="rId1"/>
  </sheets>
  <definedNames>
    <definedName name="_xlnm._FilterDatabase" localSheetId="0" hidden="1">DVRPC_HRRR_EligibleOnly!$A$19:$V$19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5" i="2"/>
  <c r="G16" i="2"/>
  <c r="G13" i="2"/>
  <c r="G11" i="2"/>
  <c r="H16" i="2" l="1"/>
  <c r="H14" i="2"/>
  <c r="H15" i="2"/>
  <c r="H13" i="2"/>
  <c r="H11" i="2"/>
  <c r="V32" i="2" l="1"/>
  <c r="V40" i="2"/>
  <c r="V24" i="2"/>
  <c r="V41" i="2"/>
  <c r="V25" i="2"/>
  <c r="V39" i="2"/>
  <c r="V37" i="2"/>
  <c r="V44" i="2"/>
  <c r="V33" i="2"/>
  <c r="V42" i="2"/>
  <c r="V36" i="2"/>
  <c r="V48" i="2"/>
  <c r="V43" i="2"/>
  <c r="V29" i="2"/>
  <c r="V28" i="2"/>
  <c r="V34" i="2"/>
  <c r="V22" i="2"/>
  <c r="V55" i="2"/>
  <c r="V49" i="2"/>
  <c r="V56" i="2"/>
  <c r="V50" i="2"/>
  <c r="V31" i="2"/>
  <c r="V53" i="2"/>
  <c r="V38" i="2"/>
  <c r="V47" i="2"/>
  <c r="V46" i="2"/>
  <c r="V35" i="2"/>
  <c r="V23" i="2"/>
  <c r="V21" i="2"/>
  <c r="V45" i="2"/>
  <c r="V20" i="2"/>
  <c r="V30" i="2"/>
  <c r="V54" i="2"/>
  <c r="V52" i="2"/>
  <c r="V26" i="2"/>
  <c r="V51" i="2"/>
  <c r="V27" i="2"/>
  <c r="L32" i="2"/>
  <c r="L40" i="2"/>
  <c r="L24" i="2"/>
  <c r="L41" i="2"/>
  <c r="L25" i="2"/>
  <c r="L39" i="2"/>
  <c r="L37" i="2"/>
  <c r="L44" i="2"/>
  <c r="L33" i="2"/>
  <c r="L42" i="2"/>
  <c r="L36" i="2"/>
  <c r="L48" i="2"/>
  <c r="L43" i="2"/>
  <c r="L29" i="2"/>
  <c r="L28" i="2"/>
  <c r="L34" i="2"/>
  <c r="L22" i="2"/>
  <c r="L55" i="2"/>
  <c r="L49" i="2"/>
  <c r="L56" i="2"/>
  <c r="L50" i="2"/>
  <c r="L31" i="2"/>
  <c r="L53" i="2"/>
  <c r="L38" i="2"/>
  <c r="L47" i="2"/>
  <c r="L46" i="2"/>
  <c r="L35" i="2"/>
  <c r="L23" i="2"/>
  <c r="L21" i="2"/>
  <c r="L45" i="2"/>
  <c r="L20" i="2"/>
  <c r="L30" i="2"/>
  <c r="L54" i="2"/>
  <c r="L52" i="2"/>
  <c r="L26" i="2"/>
  <c r="L51" i="2"/>
  <c r="L27" i="2"/>
  <c r="C50" i="2" l="1"/>
  <c r="C27" i="2"/>
  <c r="C21" i="2"/>
  <c r="C43" i="2"/>
  <c r="C25" i="2"/>
  <c r="C51" i="2"/>
  <c r="C23" i="2"/>
  <c r="C56" i="2"/>
  <c r="C48" i="2"/>
  <c r="C41" i="2"/>
  <c r="C45" i="2"/>
  <c r="C31" i="2"/>
  <c r="C29" i="2"/>
  <c r="C39" i="2"/>
  <c r="C49" i="2"/>
  <c r="C28" i="2"/>
  <c r="C35" i="2"/>
  <c r="C55" i="2"/>
  <c r="C54" i="2"/>
  <c r="C32" i="2"/>
  <c r="C53" i="2"/>
  <c r="C36" i="2"/>
  <c r="C52" i="2"/>
  <c r="C42" i="2"/>
  <c r="C33" i="2"/>
  <c r="C20" i="2"/>
  <c r="C26" i="2"/>
  <c r="C24" i="2"/>
  <c r="C46" i="2"/>
  <c r="C40" i="2"/>
  <c r="C47" i="2"/>
  <c r="C22" i="2"/>
  <c r="C30" i="2"/>
  <c r="C38" i="2"/>
  <c r="C34" i="2"/>
  <c r="C44" i="2"/>
  <c r="C37" i="2"/>
  <c r="D40" i="2" l="1"/>
  <c r="D36" i="2"/>
  <c r="D23" i="2"/>
  <c r="D22" i="2"/>
  <c r="D42" i="2"/>
  <c r="D28" i="2"/>
  <c r="D21" i="2"/>
  <c r="D47" i="2"/>
  <c r="D52" i="2"/>
  <c r="D49" i="2"/>
  <c r="D29" i="2"/>
  <c r="D37" i="2"/>
  <c r="D53" i="2"/>
  <c r="D25" i="2"/>
  <c r="D41" i="2"/>
  <c r="D44" i="2"/>
  <c r="D24" i="2"/>
  <c r="D32" i="2"/>
  <c r="D50" i="2"/>
  <c r="D48" i="2"/>
  <c r="D46" i="2"/>
  <c r="D26" i="2"/>
  <c r="D43" i="2"/>
  <c r="D38" i="2"/>
  <c r="D20" i="2"/>
  <c r="D55" i="2"/>
  <c r="D56" i="2"/>
  <c r="D27" i="2"/>
  <c r="D45" i="2"/>
  <c r="D34" i="2"/>
  <c r="D54" i="2"/>
  <c r="D39" i="2"/>
  <c r="D30" i="2"/>
  <c r="D33" i="2"/>
  <c r="D35" i="2"/>
  <c r="D51" i="2"/>
  <c r="D31" i="2"/>
  <c r="W32" i="2" l="1"/>
  <c r="W40" i="2"/>
  <c r="W24" i="2"/>
  <c r="W41" i="2"/>
  <c r="W25" i="2"/>
  <c r="W39" i="2"/>
  <c r="W37" i="2"/>
  <c r="W44" i="2"/>
  <c r="W33" i="2"/>
  <c r="W42" i="2"/>
  <c r="W36" i="2"/>
  <c r="W48" i="2"/>
  <c r="W43" i="2"/>
  <c r="W29" i="2"/>
  <c r="W28" i="2"/>
  <c r="W34" i="2"/>
  <c r="W22" i="2"/>
  <c r="W55" i="2"/>
  <c r="W49" i="2"/>
  <c r="W56" i="2"/>
  <c r="W50" i="2"/>
  <c r="W31" i="2"/>
  <c r="W53" i="2"/>
  <c r="W38" i="2"/>
  <c r="W47" i="2"/>
  <c r="W46" i="2"/>
  <c r="W35" i="2"/>
  <c r="W23" i="2"/>
  <c r="W21" i="2"/>
  <c r="W45" i="2"/>
  <c r="W20" i="2"/>
  <c r="W30" i="2"/>
  <c r="W54" i="2"/>
  <c r="W52" i="2"/>
  <c r="W26" i="2"/>
  <c r="W51" i="2"/>
  <c r="W27" i="2"/>
  <c r="A51" i="2"/>
  <c r="A26" i="2"/>
  <c r="A52" i="2"/>
  <c r="A54" i="2"/>
  <c r="A30" i="2"/>
  <c r="A20" i="2"/>
  <c r="A45" i="2"/>
  <c r="A21" i="2"/>
  <c r="A23" i="2"/>
  <c r="A35" i="2"/>
  <c r="A46" i="2"/>
  <c r="A47" i="2"/>
  <c r="A38" i="2"/>
  <c r="A53" i="2"/>
  <c r="A31" i="2"/>
  <c r="A50" i="2"/>
  <c r="A56" i="2"/>
  <c r="A49" i="2"/>
  <c r="A55" i="2"/>
  <c r="A22" i="2"/>
  <c r="A34" i="2"/>
  <c r="A28" i="2"/>
  <c r="A29" i="2"/>
  <c r="A43" i="2"/>
  <c r="A48" i="2"/>
  <c r="A36" i="2"/>
  <c r="A42" i="2"/>
  <c r="A33" i="2"/>
  <c r="A44" i="2"/>
  <c r="A37" i="2"/>
  <c r="A39" i="2"/>
  <c r="A25" i="2"/>
  <c r="A41" i="2"/>
  <c r="A24" i="2"/>
  <c r="A40" i="2"/>
  <c r="A32" i="2"/>
  <c r="A27" i="2"/>
  <c r="B43" i="2" l="1"/>
  <c r="B33" i="2"/>
  <c r="B39" i="2"/>
  <c r="B31" i="2"/>
  <c r="B32" i="2"/>
  <c r="B28" i="2"/>
  <c r="B56" i="2"/>
  <c r="B48" i="2"/>
  <c r="B21" i="2"/>
  <c r="B26" i="2"/>
  <c r="B27" i="2"/>
  <c r="B54" i="2"/>
  <c r="B20" i="2"/>
  <c r="B46" i="2"/>
  <c r="B55" i="2"/>
  <c r="B22" i="2"/>
  <c r="B29" i="2"/>
  <c r="B45" i="2"/>
  <c r="B50" i="2"/>
  <c r="B41" i="2"/>
  <c r="B49" i="2"/>
  <c r="B35" i="2"/>
  <c r="B25" i="2"/>
  <c r="B53" i="2"/>
  <c r="B23" i="2"/>
  <c r="B37" i="2"/>
  <c r="B34" i="2"/>
  <c r="B44" i="2"/>
  <c r="B51" i="2"/>
  <c r="B24" i="2"/>
  <c r="B30" i="2"/>
  <c r="B38" i="2"/>
  <c r="B42" i="2"/>
  <c r="B40" i="2"/>
  <c r="B36" i="2"/>
  <c r="B47" i="2"/>
  <c r="B52" i="2"/>
</calcChain>
</file>

<file path=xl/sharedStrings.xml><?xml version="1.0" encoding="utf-8"?>
<sst xmlns="http://schemas.openxmlformats.org/spreadsheetml/2006/main" count="233" uniqueCount="136">
  <si>
    <t>Burlington</t>
  </si>
  <si>
    <t>Gloucester</t>
  </si>
  <si>
    <t>Mercer</t>
  </si>
  <si>
    <t>00000518__</t>
  </si>
  <si>
    <t>03000670__</t>
  </si>
  <si>
    <t>03000669__</t>
  </si>
  <si>
    <t>08000653__</t>
  </si>
  <si>
    <t>08000671__</t>
  </si>
  <si>
    <t>03201002__</t>
  </si>
  <si>
    <t>04000723__</t>
  </si>
  <si>
    <t>Camden</t>
  </si>
  <si>
    <t>00000563__</t>
  </si>
  <si>
    <t>08000607__</t>
  </si>
  <si>
    <t>03181013__</t>
  </si>
  <si>
    <t>00000532__</t>
  </si>
  <si>
    <t>00000545__</t>
  </si>
  <si>
    <t>08111037__</t>
  </si>
  <si>
    <t>03000677__</t>
  </si>
  <si>
    <t>03000654__</t>
  </si>
  <si>
    <t>03331016__</t>
  </si>
  <si>
    <t>00000538__</t>
  </si>
  <si>
    <t>03000620__</t>
  </si>
  <si>
    <t>03000630__</t>
  </si>
  <si>
    <t>03000679__</t>
  </si>
  <si>
    <t>03000616__</t>
  </si>
  <si>
    <t>Over - Eligible</t>
  </si>
  <si>
    <t>08161002__</t>
  </si>
  <si>
    <t>03341004__</t>
  </si>
  <si>
    <t>00000555__</t>
  </si>
  <si>
    <t>03291107__</t>
  </si>
  <si>
    <t>00000557__</t>
  </si>
  <si>
    <t>08051025__</t>
  </si>
  <si>
    <t>08000624__</t>
  </si>
  <si>
    <t>03000653__</t>
  </si>
  <si>
    <t>08000609__</t>
  </si>
  <si>
    <t>00000561__</t>
  </si>
  <si>
    <t>03000646__</t>
  </si>
  <si>
    <t>Fatal</t>
  </si>
  <si>
    <t>PDO</t>
  </si>
  <si>
    <t>Hopewell Twp (Mercer Co)</t>
  </si>
  <si>
    <t>Hopewell borough</t>
  </si>
  <si>
    <t>Lou Ellen Street</t>
  </si>
  <si>
    <t>Chesterfield township</t>
  </si>
  <si>
    <t>Tomlin Station Road</t>
  </si>
  <si>
    <t>Logan township</t>
  </si>
  <si>
    <t>Swedesboro Billingsport Road</t>
  </si>
  <si>
    <t>Mantua township</t>
  </si>
  <si>
    <t>Bass River township</t>
  </si>
  <si>
    <t>North Maple Avenue</t>
  </si>
  <si>
    <t>Shamong township</t>
  </si>
  <si>
    <t>Elk township</t>
  </si>
  <si>
    <t>Tabernacle township</t>
  </si>
  <si>
    <t>Medford Lakes Road</t>
  </si>
  <si>
    <t>Bordentown-Georgetown Road</t>
  </si>
  <si>
    <t>Medford Indian Mills Road</t>
  </si>
  <si>
    <t>Chatsworth-Harrisville-New Gretna Road</t>
  </si>
  <si>
    <t>South Harrison township</t>
  </si>
  <si>
    <t>Chesterfield-Crosswicks Road</t>
  </si>
  <si>
    <t>Springfield Twp (Burlington Co)</t>
  </si>
  <si>
    <t>Saylors Pond Road</t>
  </si>
  <si>
    <t>Greenwich Twp (Gloucester Co)</t>
  </si>
  <si>
    <t>Franklin Twp (Gloucester Co)</t>
  </si>
  <si>
    <t>Tuckahoe Road</t>
  </si>
  <si>
    <t>Pemberton township</t>
  </si>
  <si>
    <t>Pemberton Road</t>
  </si>
  <si>
    <t>Coles Mill Road</t>
  </si>
  <si>
    <t>Main Road</t>
  </si>
  <si>
    <t>Juliustown Road</t>
  </si>
  <si>
    <t>Winslow township</t>
  </si>
  <si>
    <t>Cedarbrook Road</t>
  </si>
  <si>
    <t>Woodland township</t>
  </si>
  <si>
    <t>Brunswick Pike</t>
  </si>
  <si>
    <t>Pemberton -Juliustown Road</t>
  </si>
  <si>
    <t>Southampton township</t>
  </si>
  <si>
    <t>Ridge Road</t>
  </si>
  <si>
    <t>New Freedom Road</t>
  </si>
  <si>
    <t>Elmer Barnaboro Road</t>
  </si>
  <si>
    <t>Leektown Road</t>
  </si>
  <si>
    <t>FOUR MILE RD</t>
  </si>
  <si>
    <t>JACKSON RD</t>
  </si>
  <si>
    <t>Monroe Twp (Gloucester Co)</t>
  </si>
  <si>
    <t>JOBSTOWN-JULIUSTOWN RD</t>
  </si>
  <si>
    <t>East Greenbush Road</t>
  </si>
  <si>
    <t>LINCOLN RD</t>
  </si>
  <si>
    <t>MARSHALL MILL RD</t>
  </si>
  <si>
    <t>PETTICOAT BR RD</t>
  </si>
  <si>
    <t>Williamstown - Winslow Road</t>
  </si>
  <si>
    <t>ATSION RD</t>
  </si>
  <si>
    <t>Oak Grove Road</t>
  </si>
  <si>
    <t>Jefferson Road</t>
  </si>
  <si>
    <t>New Lisbon Road</t>
  </si>
  <si>
    <t>Severe Crashes/Mile (Loc)</t>
  </si>
  <si>
    <t>Severe Crashes/Mile (Avg)</t>
  </si>
  <si>
    <t>Main</t>
  </si>
  <si>
    <t>Point 1 (Concencate)</t>
  </si>
  <si>
    <t>AND CRASH.CRASH_YEAR in [2011,2012,2013]</t>
  </si>
  <si>
    <t>[SEE HRRR METHODOLOGY NOV 2014 FOR ADD'L LIST PARAMETERS]</t>
  </si>
  <si>
    <t>HSM (FHWA-HRT-05-051)</t>
  </si>
  <si>
    <t>Weighting Factors</t>
  </si>
  <si>
    <t>Link</t>
  </si>
  <si>
    <t>Published 2005</t>
  </si>
  <si>
    <t>2001 dollars</t>
  </si>
  <si>
    <t>2012 dollars (KABCO)</t>
  </si>
  <si>
    <t>KABCO Weight</t>
  </si>
  <si>
    <t>K=A Weight</t>
  </si>
  <si>
    <t>K</t>
  </si>
  <si>
    <t>ABC</t>
  </si>
  <si>
    <t>ALL INJURY</t>
  </si>
  <si>
    <t>A</t>
  </si>
  <si>
    <t>Incapacitating</t>
  </si>
  <si>
    <t>B</t>
  </si>
  <si>
    <t>Moderate</t>
  </si>
  <si>
    <t>C</t>
  </si>
  <si>
    <t>Complaint of Pain</t>
  </si>
  <si>
    <t>O</t>
  </si>
  <si>
    <t>SRI</t>
  </si>
  <si>
    <t>DVRPC Rank OLD</t>
  </si>
  <si>
    <t>County Rank OLD</t>
  </si>
  <si>
    <t>CRASH.MPO = DVRPC</t>
  </si>
  <si>
    <t>DVRPC_RANK</t>
  </si>
  <si>
    <t>COUNTY_RANK</t>
  </si>
  <si>
    <t>MP_START</t>
  </si>
  <si>
    <t>MP_END</t>
  </si>
  <si>
    <t>TOTAL_CRASHES</t>
  </si>
  <si>
    <t>FATAL</t>
  </si>
  <si>
    <t>INCAPACITATED</t>
  </si>
  <si>
    <t>MODERATE_INJURY</t>
  </si>
  <si>
    <t>COMPLAINT_OF_PAIN</t>
  </si>
  <si>
    <t>LENGTH</t>
  </si>
  <si>
    <t>WEIGHTED_SCORE</t>
  </si>
  <si>
    <t>WEIGHTED_SCORE/MILE</t>
  </si>
  <si>
    <t>UNDER_OR_OVER_AVG</t>
  </si>
  <si>
    <t>COUNTY</t>
  </si>
  <si>
    <t>MUNICIPALITY</t>
  </si>
  <si>
    <t>ROAD_NAME</t>
  </si>
  <si>
    <t>2018 DVRPC Region High Risk Rural Roads Ranking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</si>
</sst>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4" fillId="3" borderId="0" xfId="0" applyFont="1" applyFill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12" borderId="1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10" fillId="14" borderId="8" xfId="0" applyFont="1" applyFill="1" applyBorder="1" applyAlignment="1">
      <alignment horizontal="right" vertical="center"/>
    </xf>
    <xf numFmtId="0" fontId="7" fillId="12" borderId="9" xfId="0" applyFont="1" applyFill="1" applyBorder="1" applyAlignment="1">
      <alignment vertical="center" wrapText="1"/>
    </xf>
    <xf numFmtId="0" fontId="10" fillId="14" borderId="11" xfId="0" applyFont="1" applyFill="1" applyBorder="1" applyAlignment="1">
      <alignment horizontal="right" vertical="center"/>
    </xf>
    <xf numFmtId="0" fontId="7" fillId="12" borderId="6" xfId="0" applyFont="1" applyFill="1" applyBorder="1" applyAlignment="1">
      <alignment vertical="center" wrapText="1"/>
    </xf>
    <xf numFmtId="42" fontId="6" fillId="12" borderId="12" xfId="0" applyNumberFormat="1" applyFont="1" applyFill="1" applyBorder="1" applyAlignment="1">
      <alignment horizontal="right" vertical="center"/>
    </xf>
    <xf numFmtId="42" fontId="6" fillId="12" borderId="13" xfId="0" applyNumberFormat="1" applyFont="1" applyFill="1" applyBorder="1" applyAlignment="1">
      <alignment horizontal="right" vertical="center"/>
    </xf>
    <xf numFmtId="2" fontId="6" fillId="12" borderId="12" xfId="0" applyNumberFormat="1" applyFont="1" applyFill="1" applyBorder="1" applyAlignment="1">
      <alignment horizontal="right" vertical="center"/>
    </xf>
    <xf numFmtId="2" fontId="6" fillId="12" borderId="14" xfId="0" applyNumberFormat="1" applyFont="1" applyFill="1" applyBorder="1" applyAlignment="1">
      <alignment horizontal="right" vertical="center"/>
    </xf>
    <xf numFmtId="0" fontId="10" fillId="14" borderId="15" xfId="0" applyFont="1" applyFill="1" applyBorder="1" applyAlignment="1">
      <alignment horizontal="right" vertical="center"/>
    </xf>
    <xf numFmtId="42" fontId="6" fillId="12" borderId="16" xfId="0" applyNumberFormat="1" applyFont="1" applyFill="1" applyBorder="1" applyAlignment="1">
      <alignment horizontal="right" vertical="center"/>
    </xf>
    <xf numFmtId="42" fontId="6" fillId="12" borderId="17" xfId="0" applyNumberFormat="1" applyFont="1" applyFill="1" applyBorder="1" applyAlignment="1">
      <alignment horizontal="right" vertical="center"/>
    </xf>
    <xf numFmtId="2" fontId="6" fillId="12" borderId="16" xfId="0" applyNumberFormat="1" applyFont="1" applyFill="1" applyBorder="1" applyAlignment="1">
      <alignment horizontal="right" vertical="center"/>
    </xf>
    <xf numFmtId="2" fontId="6" fillId="12" borderId="18" xfId="0" applyNumberFormat="1" applyFont="1" applyFill="1" applyBorder="1" applyAlignment="1">
      <alignment horizontal="right" vertical="center"/>
    </xf>
    <xf numFmtId="0" fontId="2" fillId="16" borderId="24" xfId="0" applyFont="1" applyFill="1" applyBorder="1"/>
    <xf numFmtId="0" fontId="2" fillId="16" borderId="25" xfId="0" applyFont="1" applyFill="1" applyBorder="1"/>
    <xf numFmtId="0" fontId="2" fillId="16" borderId="30" xfId="0" applyFont="1" applyFill="1" applyBorder="1"/>
    <xf numFmtId="0" fontId="2" fillId="0" borderId="0" xfId="0" applyFont="1"/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2" fillId="11" borderId="29" xfId="0" applyFont="1" applyFill="1" applyBorder="1" applyAlignment="1">
      <alignment horizontal="center"/>
    </xf>
    <xf numFmtId="0" fontId="2" fillId="11" borderId="30" xfId="0" applyFont="1" applyFill="1" applyBorder="1" applyAlignment="1">
      <alignment horizontal="center"/>
    </xf>
    <xf numFmtId="0" fontId="2" fillId="11" borderId="3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6" borderId="2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0" fontId="2" fillId="11" borderId="2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6" borderId="2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6" borderId="27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0" fontId="1" fillId="4" borderId="23" xfId="0" applyFont="1" applyFill="1" applyBorder="1" applyAlignment="1"/>
    <xf numFmtId="0" fontId="1" fillId="4" borderId="22" xfId="0" applyFont="1" applyFill="1" applyBorder="1" applyAlignment="1"/>
    <xf numFmtId="0" fontId="1" fillId="4" borderId="20" xfId="0" applyFont="1" applyFill="1" applyBorder="1" applyAlignment="1"/>
    <xf numFmtId="0" fontId="11" fillId="8" borderId="23" xfId="0" applyFont="1" applyFill="1" applyBorder="1" applyAlignment="1">
      <alignment vertical="center"/>
    </xf>
    <xf numFmtId="0" fontId="11" fillId="8" borderId="22" xfId="0" applyFont="1" applyFill="1" applyBorder="1" applyAlignment="1">
      <alignment vertical="center"/>
    </xf>
    <xf numFmtId="0" fontId="11" fillId="8" borderId="20" xfId="0" applyFont="1" applyFill="1" applyBorder="1" applyAlignment="1">
      <alignment vertical="center"/>
    </xf>
    <xf numFmtId="0" fontId="1" fillId="6" borderId="23" xfId="0" applyFont="1" applyFill="1" applyBorder="1" applyAlignment="1"/>
    <xf numFmtId="0" fontId="1" fillId="6" borderId="22" xfId="0" applyFont="1" applyFill="1" applyBorder="1" applyAlignment="1"/>
    <xf numFmtId="0" fontId="1" fillId="6" borderId="20" xfId="0" applyFont="1" applyFill="1" applyBorder="1" applyAlignment="1"/>
    <xf numFmtId="0" fontId="1" fillId="7" borderId="19" xfId="0" applyFont="1" applyFill="1" applyBorder="1" applyAlignment="1"/>
    <xf numFmtId="0" fontId="1" fillId="7" borderId="22" xfId="0" applyFont="1" applyFill="1" applyBorder="1" applyAlignment="1"/>
    <xf numFmtId="0" fontId="11" fillId="7" borderId="21" xfId="0" applyFont="1" applyFill="1" applyBorder="1" applyAlignment="1">
      <alignment vertical="center"/>
    </xf>
    <xf numFmtId="0" fontId="11" fillId="15" borderId="8" xfId="0" applyFont="1" applyFill="1" applyBorder="1" applyAlignment="1">
      <alignment vertical="center"/>
    </xf>
    <xf numFmtId="0" fontId="1" fillId="15" borderId="22" xfId="0" applyFont="1" applyFill="1" applyBorder="1" applyAlignment="1"/>
    <xf numFmtId="0" fontId="2" fillId="0" borderId="0" xfId="0" applyFont="1" applyAlignment="1"/>
    <xf numFmtId="42" fontId="6" fillId="12" borderId="10" xfId="0" applyNumberFormat="1" applyFont="1" applyFill="1" applyBorder="1" applyAlignment="1">
      <alignment horizontal="right" vertical="center"/>
    </xf>
    <xf numFmtId="42" fontId="6" fillId="12" borderId="31" xfId="0" applyNumberFormat="1" applyFont="1" applyFill="1" applyBorder="1" applyAlignment="1">
      <alignment horizontal="right" vertical="center"/>
    </xf>
    <xf numFmtId="2" fontId="6" fillId="12" borderId="10" xfId="0" applyNumberFormat="1" applyFont="1" applyFill="1" applyBorder="1" applyAlignment="1">
      <alignment horizontal="right" vertical="center"/>
    </xf>
    <xf numFmtId="2" fontId="6" fillId="12" borderId="28" xfId="0" applyNumberFormat="1" applyFont="1" applyFill="1" applyBorder="1" applyAlignment="1">
      <alignment horizontal="right" vertical="center"/>
    </xf>
    <xf numFmtId="0" fontId="9" fillId="12" borderId="4" xfId="1" applyFont="1" applyFill="1" applyBorder="1" applyAlignment="1">
      <alignment horizontal="left" vertical="center"/>
    </xf>
    <xf numFmtId="0" fontId="7" fillId="12" borderId="0" xfId="0" applyFont="1" applyFill="1" applyBorder="1" applyAlignment="1">
      <alignment vertical="center"/>
    </xf>
    <xf numFmtId="0" fontId="6" fillId="12" borderId="19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horizontal="center" vertical="center"/>
    </xf>
    <xf numFmtId="2" fontId="2" fillId="16" borderId="28" xfId="0" applyNumberFormat="1" applyFont="1" applyFill="1" applyBorder="1" applyAlignment="1">
      <alignment horizontal="center"/>
    </xf>
    <xf numFmtId="2" fontId="2" fillId="16" borderId="14" xfId="0" applyNumberFormat="1" applyFont="1" applyFill="1" applyBorder="1" applyAlignment="1">
      <alignment horizontal="center"/>
    </xf>
    <xf numFmtId="2" fontId="2" fillId="16" borderId="1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-3182</xdr:colOff>
      <xdr:row>8</xdr:row>
      <xdr:rowOff>75463</xdr:rowOff>
    </xdr:from>
    <xdr:to>
      <xdr:col>2</xdr:col>
      <xdr:colOff>885673</xdr:colOff>
      <xdr:row>9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3182" y="1713763"/>
          <a:ext cx="888855" cy="410312"/>
        </a:xfrm>
        <a:prstGeom prst="rect">
          <a:avLst/>
        </a:prstGeom>
      </xdr:spPr>
    </xdr:pic>
    <xdr:clientData/>
  </xdr:twoCellAnchor>
  <xdr:oneCellAnchor>
    <xdr:from>
      <xdr:col>2</xdr:col>
      <xdr:colOff>600074</xdr:colOff>
      <xdr:row>7</xdr:row>
      <xdr:rowOff>0</xdr:rowOff>
    </xdr:from>
    <xdr:ext cx="2019300" cy="670532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4" y="1390650"/>
          <a:ext cx="2019300" cy="6705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hwa.dot.gov/publications/research/safety/05051/index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C1" workbookViewId="0">
      <selection activeCell="C2" sqref="C2"/>
    </sheetView>
  </sheetViews>
  <sheetFormatPr defaultRowHeight="15" x14ac:dyDescent="0.25"/>
  <cols>
    <col min="1" max="1" width="14.28515625" style="2" hidden="1" customWidth="1"/>
    <col min="2" max="2" width="14.5703125" style="2" hidden="1" customWidth="1"/>
    <col min="3" max="4" width="19.85546875" style="2" customWidth="1"/>
    <col min="5" max="5" width="20.85546875" style="2" bestFit="1" customWidth="1"/>
    <col min="6" max="6" width="26" style="2" bestFit="1" customWidth="1"/>
    <col min="7" max="7" width="33.85546875" style="2" bestFit="1" customWidth="1"/>
    <col min="8" max="8" width="10.7109375" style="2" bestFit="1" customWidth="1"/>
    <col min="9" max="9" width="8.85546875" style="2" bestFit="1" customWidth="1"/>
    <col min="10" max="10" width="8.28515625" style="2" bestFit="1" customWidth="1"/>
    <col min="11" max="11" width="6.7109375" style="2" bestFit="1" customWidth="1"/>
    <col min="12" max="12" width="13.85546875" style="2" hidden="1" customWidth="1"/>
    <col min="13" max="13" width="5.28515625" style="2" hidden="1" customWidth="1"/>
    <col min="14" max="14" width="12.85546875" style="2" hidden="1" customWidth="1"/>
    <col min="15" max="15" width="15" style="2" hidden="1" customWidth="1"/>
    <col min="16" max="16" width="16.28515625" style="2" hidden="1" customWidth="1"/>
    <col min="17" max="17" width="4.85546875" style="2" hidden="1" customWidth="1"/>
    <col min="18" max="18" width="21.7109375" style="2" hidden="1" customWidth="1"/>
    <col min="19" max="19" width="22" style="2" hidden="1" customWidth="1"/>
    <col min="20" max="20" width="26.5703125" style="2" bestFit="1" customWidth="1"/>
    <col min="21" max="21" width="22.140625" style="2" hidden="1" customWidth="1"/>
    <col min="22" max="22" width="27.7109375" style="2" bestFit="1" customWidth="1"/>
    <col min="23" max="23" width="51.28515625" style="2" hidden="1" customWidth="1"/>
    <col min="24" max="16384" width="9.140625" style="2"/>
  </cols>
  <sheetData>
    <row r="1" spans="3:8" ht="18.75" x14ac:dyDescent="0.3">
      <c r="C1" s="4" t="s">
        <v>135</v>
      </c>
    </row>
    <row r="2" spans="3:8" x14ac:dyDescent="0.25">
      <c r="C2" s="3"/>
    </row>
    <row r="3" spans="3:8" s="23" customFormat="1" ht="12.75" x14ac:dyDescent="0.2">
      <c r="C3" s="3" t="s">
        <v>118</v>
      </c>
    </row>
    <row r="4" spans="3:8" s="23" customFormat="1" ht="12.75" x14ac:dyDescent="0.2">
      <c r="C4" s="3" t="s">
        <v>95</v>
      </c>
    </row>
    <row r="5" spans="3:8" s="23" customFormat="1" ht="12.75" x14ac:dyDescent="0.2"/>
    <row r="6" spans="3:8" s="23" customFormat="1" ht="12.75" x14ac:dyDescent="0.2">
      <c r="C6" s="3" t="s">
        <v>96</v>
      </c>
    </row>
    <row r="7" spans="3:8" s="23" customFormat="1" ht="13.5" thickBot="1" x14ac:dyDescent="0.25"/>
    <row r="8" spans="3:8" s="23" customFormat="1" ht="19.5" customHeight="1" x14ac:dyDescent="0.2">
      <c r="C8" s="100"/>
      <c r="D8" s="101"/>
      <c r="E8" s="5" t="s">
        <v>97</v>
      </c>
      <c r="F8" s="6"/>
      <c r="G8" s="106" t="s">
        <v>98</v>
      </c>
      <c r="H8" s="107"/>
    </row>
    <row r="9" spans="3:8" s="23" customFormat="1" ht="19.5" customHeight="1" thickBot="1" x14ac:dyDescent="0.25">
      <c r="C9" s="102"/>
      <c r="D9" s="103"/>
      <c r="E9" s="91" t="s">
        <v>99</v>
      </c>
      <c r="F9" s="92" t="s">
        <v>100</v>
      </c>
      <c r="G9" s="108"/>
      <c r="H9" s="109"/>
    </row>
    <row r="10" spans="3:8" s="23" customFormat="1" ht="19.5" customHeight="1" thickBot="1" x14ac:dyDescent="0.25">
      <c r="C10" s="104"/>
      <c r="D10" s="105"/>
      <c r="E10" s="93" t="s">
        <v>101</v>
      </c>
      <c r="F10" s="95" t="s">
        <v>102</v>
      </c>
      <c r="G10" s="96" t="s">
        <v>103</v>
      </c>
      <c r="H10" s="94" t="s">
        <v>104</v>
      </c>
    </row>
    <row r="11" spans="3:8" s="23" customFormat="1" ht="13.5" thickBot="1" x14ac:dyDescent="0.25">
      <c r="C11" s="7" t="s">
        <v>105</v>
      </c>
      <c r="D11" s="8" t="s">
        <v>37</v>
      </c>
      <c r="E11" s="87">
        <v>4008900</v>
      </c>
      <c r="F11" s="88">
        <v>5197200</v>
      </c>
      <c r="G11" s="89">
        <f>F11/$F$16</f>
        <v>541.375</v>
      </c>
      <c r="H11" s="90">
        <f>F13/$F$16</f>
        <v>29.166666666666668</v>
      </c>
    </row>
    <row r="12" spans="3:8" s="23" customFormat="1" ht="13.5" thickBot="1" x14ac:dyDescent="0.25">
      <c r="C12" s="9" t="s">
        <v>106</v>
      </c>
      <c r="D12" s="10" t="s">
        <v>107</v>
      </c>
      <c r="E12" s="11">
        <v>82600</v>
      </c>
      <c r="F12" s="12">
        <v>107100</v>
      </c>
      <c r="G12" s="13"/>
      <c r="H12" s="14"/>
    </row>
    <row r="13" spans="3:8" s="23" customFormat="1" ht="13.5" thickBot="1" x14ac:dyDescent="0.25">
      <c r="C13" s="9" t="s">
        <v>108</v>
      </c>
      <c r="D13" s="10" t="s">
        <v>109</v>
      </c>
      <c r="E13" s="11">
        <v>216000</v>
      </c>
      <c r="F13" s="12">
        <v>280000</v>
      </c>
      <c r="G13" s="13">
        <f>F13/$F$16</f>
        <v>29.166666666666668</v>
      </c>
      <c r="H13" s="14">
        <f>F13/$F$16</f>
        <v>29.166666666666668</v>
      </c>
    </row>
    <row r="14" spans="3:8" s="23" customFormat="1" ht="13.5" thickBot="1" x14ac:dyDescent="0.25">
      <c r="C14" s="9" t="s">
        <v>110</v>
      </c>
      <c r="D14" s="10" t="s">
        <v>111</v>
      </c>
      <c r="E14" s="11">
        <v>79000</v>
      </c>
      <c r="F14" s="12">
        <v>102400</v>
      </c>
      <c r="G14" s="13">
        <f t="shared" ref="G14:G16" si="0">F14/$F$16</f>
        <v>10.666666666666666</v>
      </c>
      <c r="H14" s="14">
        <f t="shared" ref="H14:H15" si="1">F14/$F$16</f>
        <v>10.666666666666666</v>
      </c>
    </row>
    <row r="15" spans="3:8" s="23" customFormat="1" ht="13.5" thickBot="1" x14ac:dyDescent="0.25">
      <c r="C15" s="9" t="s">
        <v>112</v>
      </c>
      <c r="D15" s="10" t="s">
        <v>113</v>
      </c>
      <c r="E15" s="11">
        <v>44900</v>
      </c>
      <c r="F15" s="12">
        <v>58200</v>
      </c>
      <c r="G15" s="13">
        <f t="shared" si="0"/>
        <v>6.0625</v>
      </c>
      <c r="H15" s="14">
        <f t="shared" si="1"/>
        <v>6.0625</v>
      </c>
    </row>
    <row r="16" spans="3:8" s="23" customFormat="1" ht="13.5" thickBot="1" x14ac:dyDescent="0.25">
      <c r="C16" s="15" t="s">
        <v>114</v>
      </c>
      <c r="D16" s="10" t="s">
        <v>38</v>
      </c>
      <c r="E16" s="16">
        <v>7400</v>
      </c>
      <c r="F16" s="17">
        <v>9600</v>
      </c>
      <c r="G16" s="18">
        <f t="shared" si="0"/>
        <v>1</v>
      </c>
      <c r="H16" s="19">
        <f>F16/$F$16</f>
        <v>1</v>
      </c>
    </row>
    <row r="17" spans="1:23" s="23" customFormat="1" ht="12.75" x14ac:dyDescent="0.2"/>
    <row r="18" spans="1:23" s="23" customFormat="1" ht="13.5" thickBot="1" x14ac:dyDescent="0.25"/>
    <row r="19" spans="1:23" s="86" customFormat="1" ht="13.5" thickBot="1" x14ac:dyDescent="0.25">
      <c r="A19" s="69" t="s">
        <v>116</v>
      </c>
      <c r="B19" s="69" t="s">
        <v>117</v>
      </c>
      <c r="C19" s="70" t="s">
        <v>119</v>
      </c>
      <c r="D19" s="71" t="s">
        <v>120</v>
      </c>
      <c r="E19" s="72" t="s">
        <v>132</v>
      </c>
      <c r="F19" s="73" t="s">
        <v>133</v>
      </c>
      <c r="G19" s="74" t="s">
        <v>134</v>
      </c>
      <c r="H19" s="75" t="s">
        <v>115</v>
      </c>
      <c r="I19" s="76" t="s">
        <v>121</v>
      </c>
      <c r="J19" s="76" t="s">
        <v>122</v>
      </c>
      <c r="K19" s="77" t="s">
        <v>128</v>
      </c>
      <c r="L19" s="78" t="s">
        <v>123</v>
      </c>
      <c r="M19" s="79" t="s">
        <v>124</v>
      </c>
      <c r="N19" s="79" t="s">
        <v>125</v>
      </c>
      <c r="O19" s="79" t="s">
        <v>126</v>
      </c>
      <c r="P19" s="79" t="s">
        <v>127</v>
      </c>
      <c r="Q19" s="80" t="s">
        <v>38</v>
      </c>
      <c r="R19" s="81" t="s">
        <v>91</v>
      </c>
      <c r="S19" s="82" t="s">
        <v>92</v>
      </c>
      <c r="T19" s="83" t="s">
        <v>131</v>
      </c>
      <c r="U19" s="84" t="s">
        <v>129</v>
      </c>
      <c r="V19" s="84" t="s">
        <v>130</v>
      </c>
      <c r="W19" s="85" t="s">
        <v>94</v>
      </c>
    </row>
    <row r="20" spans="1:23" s="23" customFormat="1" ht="12.75" x14ac:dyDescent="0.2">
      <c r="A20" s="1">
        <f t="shared" ref="A20:A56" si="2">_xlfn.RANK.EQ(U20,$U$20:$U$56,0)</f>
        <v>32</v>
      </c>
      <c r="B20" s="1">
        <f t="shared" ref="B20:B56" si="3">SUMPRODUCT(--(E20=$E$20:$E$56),--(A20&gt;$A$20:$A$56))+1</f>
        <v>13</v>
      </c>
      <c r="C20" s="24">
        <f t="shared" ref="C20:C56" si="4">_xlfn.RANK.EQ(V20,$V$20:$V$56,0)</f>
        <v>1</v>
      </c>
      <c r="D20" s="25">
        <f t="shared" ref="D20:D56" si="5">SUMPRODUCT(--(E20=$E$20:$E$56),--(C20&gt;$C$20:$C$56))+1</f>
        <v>1</v>
      </c>
      <c r="E20" s="26" t="s">
        <v>1</v>
      </c>
      <c r="F20" s="27" t="s">
        <v>61</v>
      </c>
      <c r="G20" s="28" t="s">
        <v>66</v>
      </c>
      <c r="H20" s="29" t="s">
        <v>28</v>
      </c>
      <c r="I20" s="30">
        <v>21.48</v>
      </c>
      <c r="J20" s="30">
        <v>21.5</v>
      </c>
      <c r="K20" s="31">
        <v>0.02</v>
      </c>
      <c r="L20" s="32">
        <f t="shared" ref="L20:L56" si="6">SUM(M20:Q20)</f>
        <v>5</v>
      </c>
      <c r="M20" s="33">
        <v>0</v>
      </c>
      <c r="N20" s="33">
        <v>1</v>
      </c>
      <c r="O20" s="33">
        <v>0</v>
      </c>
      <c r="P20" s="33">
        <v>0</v>
      </c>
      <c r="Q20" s="34">
        <v>4</v>
      </c>
      <c r="R20" s="35">
        <v>50</v>
      </c>
      <c r="S20" s="36">
        <v>0.23499999999999999</v>
      </c>
      <c r="T20" s="37" t="s">
        <v>25</v>
      </c>
      <c r="U20" s="38">
        <v>33.17</v>
      </c>
      <c r="V20" s="97">
        <f t="shared" ref="V20:V56" si="7">U20/K20</f>
        <v>1658.5</v>
      </c>
      <c r="W20" s="22" t="str">
        <f t="shared" ref="W20:W56" si="8">CONCATENATE(G20, ", ",F20)</f>
        <v>Main Road, Franklin Twp (Gloucester Co)</v>
      </c>
    </row>
    <row r="21" spans="1:23" s="23" customFormat="1" ht="12.75" x14ac:dyDescent="0.2">
      <c r="A21" s="1">
        <f t="shared" si="2"/>
        <v>29</v>
      </c>
      <c r="B21" s="1">
        <f t="shared" si="3"/>
        <v>15</v>
      </c>
      <c r="C21" s="39">
        <f t="shared" si="4"/>
        <v>2</v>
      </c>
      <c r="D21" s="40">
        <f t="shared" si="5"/>
        <v>1</v>
      </c>
      <c r="E21" s="41" t="s">
        <v>0</v>
      </c>
      <c r="F21" s="42" t="s">
        <v>58</v>
      </c>
      <c r="G21" s="43" t="s">
        <v>85</v>
      </c>
      <c r="H21" s="44" t="s">
        <v>13</v>
      </c>
      <c r="I21" s="45">
        <v>1.42</v>
      </c>
      <c r="J21" s="45">
        <v>1.8</v>
      </c>
      <c r="K21" s="46">
        <v>0.38</v>
      </c>
      <c r="L21" s="47">
        <f t="shared" si="6"/>
        <v>3</v>
      </c>
      <c r="M21" s="48">
        <v>0</v>
      </c>
      <c r="N21" s="48">
        <v>1</v>
      </c>
      <c r="O21" s="48">
        <v>0</v>
      </c>
      <c r="P21" s="48">
        <v>1</v>
      </c>
      <c r="Q21" s="49">
        <v>1</v>
      </c>
      <c r="R21" s="50">
        <v>2.6320000000000001</v>
      </c>
      <c r="S21" s="51">
        <v>4.7E-2</v>
      </c>
      <c r="T21" s="52" t="s">
        <v>25</v>
      </c>
      <c r="U21" s="53">
        <v>36.229999999999997</v>
      </c>
      <c r="V21" s="98">
        <f t="shared" si="7"/>
        <v>95.34210526315789</v>
      </c>
      <c r="W21" s="20" t="str">
        <f t="shared" si="8"/>
        <v>PETTICOAT BR RD, Springfield Twp (Burlington Co)</v>
      </c>
    </row>
    <row r="22" spans="1:23" s="23" customFormat="1" ht="12.75" x14ac:dyDescent="0.2">
      <c r="A22" s="1">
        <f t="shared" si="2"/>
        <v>18</v>
      </c>
      <c r="B22" s="1">
        <f t="shared" si="3"/>
        <v>9</v>
      </c>
      <c r="C22" s="39">
        <f t="shared" si="4"/>
        <v>3</v>
      </c>
      <c r="D22" s="40">
        <f t="shared" si="5"/>
        <v>2</v>
      </c>
      <c r="E22" s="41" t="s">
        <v>0</v>
      </c>
      <c r="F22" s="42" t="s">
        <v>73</v>
      </c>
      <c r="G22" s="43" t="s">
        <v>74</v>
      </c>
      <c r="H22" s="44" t="s">
        <v>19</v>
      </c>
      <c r="I22" s="45">
        <v>1.72</v>
      </c>
      <c r="J22" s="45">
        <v>2.36</v>
      </c>
      <c r="K22" s="46">
        <v>0.64</v>
      </c>
      <c r="L22" s="47">
        <f t="shared" si="6"/>
        <v>8</v>
      </c>
      <c r="M22" s="48">
        <v>1</v>
      </c>
      <c r="N22" s="48">
        <v>0</v>
      </c>
      <c r="O22" s="48">
        <v>0</v>
      </c>
      <c r="P22" s="48">
        <v>4</v>
      </c>
      <c r="Q22" s="49">
        <v>3</v>
      </c>
      <c r="R22" s="50">
        <v>1.5629999999999999</v>
      </c>
      <c r="S22" s="51">
        <v>0.35799999999999998</v>
      </c>
      <c r="T22" s="52" t="s">
        <v>25</v>
      </c>
      <c r="U22" s="53">
        <v>56.41</v>
      </c>
      <c r="V22" s="98">
        <f t="shared" si="7"/>
        <v>88.140624999999986</v>
      </c>
      <c r="W22" s="20" t="str">
        <f t="shared" si="8"/>
        <v>Ridge Road, Southampton township</v>
      </c>
    </row>
    <row r="23" spans="1:23" s="23" customFormat="1" ht="12.75" x14ac:dyDescent="0.2">
      <c r="A23" s="1">
        <f t="shared" si="2"/>
        <v>29</v>
      </c>
      <c r="B23" s="1">
        <f t="shared" si="3"/>
        <v>12</v>
      </c>
      <c r="C23" s="39">
        <f t="shared" si="4"/>
        <v>4</v>
      </c>
      <c r="D23" s="40">
        <f t="shared" si="5"/>
        <v>2</v>
      </c>
      <c r="E23" s="41" t="s">
        <v>1</v>
      </c>
      <c r="F23" s="42" t="s">
        <v>60</v>
      </c>
      <c r="G23" s="43" t="s">
        <v>43</v>
      </c>
      <c r="H23" s="44" t="s">
        <v>12</v>
      </c>
      <c r="I23" s="45">
        <v>7.73</v>
      </c>
      <c r="J23" s="45">
        <v>8.15</v>
      </c>
      <c r="K23" s="46">
        <v>0.42</v>
      </c>
      <c r="L23" s="47">
        <f t="shared" si="6"/>
        <v>3</v>
      </c>
      <c r="M23" s="48">
        <v>0</v>
      </c>
      <c r="N23" s="48">
        <v>1</v>
      </c>
      <c r="O23" s="48">
        <v>0</v>
      </c>
      <c r="P23" s="48">
        <v>1</v>
      </c>
      <c r="Q23" s="49">
        <v>1</v>
      </c>
      <c r="R23" s="50">
        <v>2.3809999999999998</v>
      </c>
      <c r="S23" s="51">
        <v>0.112</v>
      </c>
      <c r="T23" s="52" t="s">
        <v>25</v>
      </c>
      <c r="U23" s="53">
        <v>36.229999999999997</v>
      </c>
      <c r="V23" s="98">
        <f t="shared" si="7"/>
        <v>86.261904761904759</v>
      </c>
      <c r="W23" s="20" t="str">
        <f t="shared" si="8"/>
        <v>Tomlin Station Road, Greenwich Twp (Gloucester Co)</v>
      </c>
    </row>
    <row r="24" spans="1:23" s="23" customFormat="1" ht="12.75" x14ac:dyDescent="0.2">
      <c r="A24" s="1">
        <f t="shared" si="2"/>
        <v>4</v>
      </c>
      <c r="B24" s="1">
        <f t="shared" si="3"/>
        <v>2</v>
      </c>
      <c r="C24" s="39">
        <f t="shared" si="4"/>
        <v>5</v>
      </c>
      <c r="D24" s="40">
        <f t="shared" si="5"/>
        <v>3</v>
      </c>
      <c r="E24" s="41" t="s">
        <v>0</v>
      </c>
      <c r="F24" s="42" t="s">
        <v>63</v>
      </c>
      <c r="G24" s="43" t="s">
        <v>64</v>
      </c>
      <c r="H24" s="44" t="s">
        <v>22</v>
      </c>
      <c r="I24" s="45">
        <v>11.92</v>
      </c>
      <c r="J24" s="45">
        <v>14.65</v>
      </c>
      <c r="K24" s="46">
        <v>2.73</v>
      </c>
      <c r="L24" s="47">
        <f t="shared" si="6"/>
        <v>53</v>
      </c>
      <c r="M24" s="48">
        <v>1</v>
      </c>
      <c r="N24" s="48">
        <v>1</v>
      </c>
      <c r="O24" s="48">
        <v>5</v>
      </c>
      <c r="P24" s="48">
        <v>15</v>
      </c>
      <c r="Q24" s="49">
        <v>31</v>
      </c>
      <c r="R24" s="50">
        <v>0.73299999999999998</v>
      </c>
      <c r="S24" s="51">
        <v>0.23499999999999999</v>
      </c>
      <c r="T24" s="52" t="s">
        <v>25</v>
      </c>
      <c r="U24" s="53">
        <v>233.59</v>
      </c>
      <c r="V24" s="98">
        <f t="shared" si="7"/>
        <v>85.564102564102569</v>
      </c>
      <c r="W24" s="20" t="str">
        <f t="shared" si="8"/>
        <v>Pemberton Road, Pemberton township</v>
      </c>
    </row>
    <row r="25" spans="1:23" s="23" customFormat="1" ht="12.75" x14ac:dyDescent="0.2">
      <c r="A25" s="1">
        <f t="shared" si="2"/>
        <v>6</v>
      </c>
      <c r="B25" s="1">
        <f t="shared" si="3"/>
        <v>1</v>
      </c>
      <c r="C25" s="39">
        <f t="shared" si="4"/>
        <v>6</v>
      </c>
      <c r="D25" s="40">
        <f t="shared" si="5"/>
        <v>1</v>
      </c>
      <c r="E25" s="41" t="s">
        <v>10</v>
      </c>
      <c r="F25" s="42" t="s">
        <v>68</v>
      </c>
      <c r="G25" s="43" t="s">
        <v>69</v>
      </c>
      <c r="H25" s="44" t="s">
        <v>35</v>
      </c>
      <c r="I25" s="45">
        <v>23.95</v>
      </c>
      <c r="J25" s="45">
        <v>25.76</v>
      </c>
      <c r="K25" s="46">
        <v>1.81</v>
      </c>
      <c r="L25" s="47">
        <f t="shared" si="6"/>
        <v>32</v>
      </c>
      <c r="M25" s="48">
        <v>1</v>
      </c>
      <c r="N25" s="48">
        <v>1</v>
      </c>
      <c r="O25" s="48">
        <v>3</v>
      </c>
      <c r="P25" s="48">
        <v>6</v>
      </c>
      <c r="Q25" s="49">
        <v>21</v>
      </c>
      <c r="R25" s="50">
        <v>1.105</v>
      </c>
      <c r="S25" s="51">
        <v>0.23499999999999999</v>
      </c>
      <c r="T25" s="52" t="s">
        <v>25</v>
      </c>
      <c r="U25" s="53">
        <v>147.71</v>
      </c>
      <c r="V25" s="98">
        <f t="shared" si="7"/>
        <v>81.607734806629836</v>
      </c>
      <c r="W25" s="20" t="str">
        <f t="shared" si="8"/>
        <v>Cedarbrook Road, Winslow township</v>
      </c>
    </row>
    <row r="26" spans="1:23" s="23" customFormat="1" ht="12.75" x14ac:dyDescent="0.2">
      <c r="A26" s="1">
        <f t="shared" si="2"/>
        <v>35</v>
      </c>
      <c r="B26" s="1">
        <f t="shared" si="3"/>
        <v>18</v>
      </c>
      <c r="C26" s="39">
        <f t="shared" si="4"/>
        <v>7</v>
      </c>
      <c r="D26" s="40">
        <f t="shared" si="5"/>
        <v>4</v>
      </c>
      <c r="E26" s="41" t="s">
        <v>0</v>
      </c>
      <c r="F26" s="42" t="s">
        <v>47</v>
      </c>
      <c r="G26" s="43" t="s">
        <v>48</v>
      </c>
      <c r="H26" s="44" t="s">
        <v>23</v>
      </c>
      <c r="I26" s="45">
        <v>0.55000000000000004</v>
      </c>
      <c r="J26" s="45">
        <v>0.92</v>
      </c>
      <c r="K26" s="46">
        <v>0.37</v>
      </c>
      <c r="L26" s="47">
        <f t="shared" si="6"/>
        <v>1</v>
      </c>
      <c r="M26" s="48">
        <v>0</v>
      </c>
      <c r="N26" s="48">
        <v>1</v>
      </c>
      <c r="O26" s="48">
        <v>0</v>
      </c>
      <c r="P26" s="48">
        <v>0</v>
      </c>
      <c r="Q26" s="49">
        <v>0</v>
      </c>
      <c r="R26" s="50">
        <v>2.7029999999999998</v>
      </c>
      <c r="S26" s="51">
        <v>9.4E-2</v>
      </c>
      <c r="T26" s="52" t="s">
        <v>25</v>
      </c>
      <c r="U26" s="53">
        <v>29.17</v>
      </c>
      <c r="V26" s="98">
        <f t="shared" si="7"/>
        <v>78.837837837837839</v>
      </c>
      <c r="W26" s="20" t="str">
        <f t="shared" si="8"/>
        <v>North Maple Avenue, Bass River township</v>
      </c>
    </row>
    <row r="27" spans="1:23" s="23" customFormat="1" ht="12.75" x14ac:dyDescent="0.2">
      <c r="A27" s="1">
        <f t="shared" si="2"/>
        <v>1</v>
      </c>
      <c r="B27" s="1">
        <f t="shared" si="3"/>
        <v>1</v>
      </c>
      <c r="C27" s="39">
        <f t="shared" si="4"/>
        <v>8</v>
      </c>
      <c r="D27" s="40">
        <f t="shared" si="5"/>
        <v>3</v>
      </c>
      <c r="E27" s="41" t="s">
        <v>1</v>
      </c>
      <c r="F27" s="42" t="s">
        <v>61</v>
      </c>
      <c r="G27" s="43" t="s">
        <v>66</v>
      </c>
      <c r="H27" s="44" t="s">
        <v>28</v>
      </c>
      <c r="I27" s="45">
        <v>22.64</v>
      </c>
      <c r="J27" s="45" t="s">
        <v>93</v>
      </c>
      <c r="K27" s="46">
        <v>4.7300000000000004</v>
      </c>
      <c r="L27" s="47">
        <f t="shared" si="6"/>
        <v>69</v>
      </c>
      <c r="M27" s="48">
        <v>1</v>
      </c>
      <c r="N27" s="48">
        <v>2</v>
      </c>
      <c r="O27" s="48">
        <v>9</v>
      </c>
      <c r="P27" s="48">
        <v>19</v>
      </c>
      <c r="Q27" s="49">
        <v>38</v>
      </c>
      <c r="R27" s="50">
        <v>0.63400000000000001</v>
      </c>
      <c r="S27" s="51">
        <v>0.23499999999999999</v>
      </c>
      <c r="T27" s="52" t="s">
        <v>25</v>
      </c>
      <c r="U27" s="53">
        <v>336.68</v>
      </c>
      <c r="V27" s="98">
        <f t="shared" si="7"/>
        <v>71.17970401691332</v>
      </c>
      <c r="W27" s="20" t="str">
        <f t="shared" si="8"/>
        <v>Main Road, Franklin Twp (Gloucester Co)</v>
      </c>
    </row>
    <row r="28" spans="1:23" s="23" customFormat="1" ht="12.75" x14ac:dyDescent="0.2">
      <c r="A28" s="1">
        <f t="shared" si="2"/>
        <v>16</v>
      </c>
      <c r="B28" s="1">
        <f t="shared" si="3"/>
        <v>2</v>
      </c>
      <c r="C28" s="39">
        <f t="shared" si="4"/>
        <v>9</v>
      </c>
      <c r="D28" s="40">
        <f t="shared" si="5"/>
        <v>1</v>
      </c>
      <c r="E28" s="41" t="s">
        <v>2</v>
      </c>
      <c r="F28" s="42" t="s">
        <v>40</v>
      </c>
      <c r="G28" s="43" t="s">
        <v>41</v>
      </c>
      <c r="H28" s="44" t="s">
        <v>3</v>
      </c>
      <c r="I28" s="45">
        <v>9.92</v>
      </c>
      <c r="J28" s="45">
        <v>10.78</v>
      </c>
      <c r="K28" s="46">
        <v>0.86</v>
      </c>
      <c r="L28" s="47">
        <f t="shared" si="6"/>
        <v>15</v>
      </c>
      <c r="M28" s="48">
        <v>1</v>
      </c>
      <c r="N28" s="48">
        <v>0</v>
      </c>
      <c r="O28" s="48">
        <v>0</v>
      </c>
      <c r="P28" s="48">
        <v>3</v>
      </c>
      <c r="Q28" s="49">
        <v>11</v>
      </c>
      <c r="R28" s="50">
        <v>1.163</v>
      </c>
      <c r="S28" s="51">
        <v>0.41799999999999998</v>
      </c>
      <c r="T28" s="52" t="s">
        <v>25</v>
      </c>
      <c r="U28" s="53">
        <v>58.35</v>
      </c>
      <c r="V28" s="98">
        <f t="shared" si="7"/>
        <v>67.848837209302332</v>
      </c>
      <c r="W28" s="20" t="str">
        <f t="shared" si="8"/>
        <v>Lou Ellen Street, Hopewell borough</v>
      </c>
    </row>
    <row r="29" spans="1:23" s="23" customFormat="1" ht="12.75" x14ac:dyDescent="0.2">
      <c r="A29" s="1">
        <f t="shared" si="2"/>
        <v>15</v>
      </c>
      <c r="B29" s="1">
        <f t="shared" si="3"/>
        <v>8</v>
      </c>
      <c r="C29" s="39">
        <f t="shared" si="4"/>
        <v>10</v>
      </c>
      <c r="D29" s="40">
        <f t="shared" si="5"/>
        <v>5</v>
      </c>
      <c r="E29" s="41" t="s">
        <v>0</v>
      </c>
      <c r="F29" s="42" t="s">
        <v>63</v>
      </c>
      <c r="G29" s="43" t="s">
        <v>72</v>
      </c>
      <c r="H29" s="44" t="s">
        <v>24</v>
      </c>
      <c r="I29" s="45">
        <v>19.27</v>
      </c>
      <c r="J29" s="45">
        <v>20.23</v>
      </c>
      <c r="K29" s="46">
        <v>0.96</v>
      </c>
      <c r="L29" s="47">
        <f t="shared" si="6"/>
        <v>11</v>
      </c>
      <c r="M29" s="48">
        <v>0</v>
      </c>
      <c r="N29" s="48">
        <v>1</v>
      </c>
      <c r="O29" s="48">
        <v>1</v>
      </c>
      <c r="P29" s="48">
        <v>2</v>
      </c>
      <c r="Q29" s="49">
        <v>7</v>
      </c>
      <c r="R29" s="50">
        <v>1.042</v>
      </c>
      <c r="S29" s="51">
        <v>0.55200000000000005</v>
      </c>
      <c r="T29" s="52" t="s">
        <v>25</v>
      </c>
      <c r="U29" s="53">
        <v>58.96</v>
      </c>
      <c r="V29" s="98">
        <f t="shared" si="7"/>
        <v>61.416666666666671</v>
      </c>
      <c r="W29" s="20" t="str">
        <f t="shared" si="8"/>
        <v>Pemberton -Juliustown Road, Pemberton township</v>
      </c>
    </row>
    <row r="30" spans="1:23" s="23" customFormat="1" ht="12.75" x14ac:dyDescent="0.2">
      <c r="A30" s="1">
        <f t="shared" si="2"/>
        <v>33</v>
      </c>
      <c r="B30" s="1">
        <f t="shared" si="3"/>
        <v>16</v>
      </c>
      <c r="C30" s="39">
        <f t="shared" si="4"/>
        <v>11</v>
      </c>
      <c r="D30" s="40">
        <f t="shared" si="5"/>
        <v>6</v>
      </c>
      <c r="E30" s="41" t="s">
        <v>0</v>
      </c>
      <c r="F30" s="42" t="s">
        <v>42</v>
      </c>
      <c r="G30" s="43" t="s">
        <v>57</v>
      </c>
      <c r="H30" s="44" t="s">
        <v>17</v>
      </c>
      <c r="I30" s="45">
        <v>0</v>
      </c>
      <c r="J30" s="45">
        <v>0.51</v>
      </c>
      <c r="K30" s="46">
        <v>0.51</v>
      </c>
      <c r="L30" s="47">
        <f t="shared" si="6"/>
        <v>2</v>
      </c>
      <c r="M30" s="48">
        <v>0</v>
      </c>
      <c r="N30" s="48">
        <v>1</v>
      </c>
      <c r="O30" s="48">
        <v>0</v>
      </c>
      <c r="P30" s="48">
        <v>0</v>
      </c>
      <c r="Q30" s="49">
        <v>1</v>
      </c>
      <c r="R30" s="50">
        <v>1.9610000000000001</v>
      </c>
      <c r="S30" s="51">
        <v>0.36399999999999999</v>
      </c>
      <c r="T30" s="52" t="s">
        <v>25</v>
      </c>
      <c r="U30" s="53">
        <v>30.17</v>
      </c>
      <c r="V30" s="98">
        <f t="shared" si="7"/>
        <v>59.156862745098039</v>
      </c>
      <c r="W30" s="20" t="str">
        <f t="shared" si="8"/>
        <v>Chesterfield-Crosswicks Road, Chesterfield township</v>
      </c>
    </row>
    <row r="31" spans="1:23" s="23" customFormat="1" ht="12.75" x14ac:dyDescent="0.2">
      <c r="A31" s="1">
        <f t="shared" si="2"/>
        <v>23</v>
      </c>
      <c r="B31" s="1">
        <f t="shared" si="3"/>
        <v>9</v>
      </c>
      <c r="C31" s="39">
        <f t="shared" si="4"/>
        <v>12</v>
      </c>
      <c r="D31" s="40">
        <f t="shared" si="5"/>
        <v>4</v>
      </c>
      <c r="E31" s="41" t="s">
        <v>1</v>
      </c>
      <c r="F31" s="42" t="s">
        <v>44</v>
      </c>
      <c r="G31" s="43" t="s">
        <v>45</v>
      </c>
      <c r="H31" s="44" t="s">
        <v>6</v>
      </c>
      <c r="I31" s="45">
        <v>2.2599999999999998</v>
      </c>
      <c r="J31" s="45">
        <v>3.14</v>
      </c>
      <c r="K31" s="46">
        <v>0.88</v>
      </c>
      <c r="L31" s="47">
        <f t="shared" si="6"/>
        <v>13</v>
      </c>
      <c r="M31" s="48">
        <v>0</v>
      </c>
      <c r="N31" s="48">
        <v>1</v>
      </c>
      <c r="O31" s="48">
        <v>0</v>
      </c>
      <c r="P31" s="48">
        <v>2</v>
      </c>
      <c r="Q31" s="49">
        <v>10</v>
      </c>
      <c r="R31" s="50">
        <v>1.1359999999999999</v>
      </c>
      <c r="S31" s="51">
        <v>0.112</v>
      </c>
      <c r="T31" s="52" t="s">
        <v>25</v>
      </c>
      <c r="U31" s="53">
        <v>51.29</v>
      </c>
      <c r="V31" s="98">
        <f t="shared" si="7"/>
        <v>58.284090909090907</v>
      </c>
      <c r="W31" s="20" t="str">
        <f t="shared" si="8"/>
        <v>Swedesboro Billingsport Road, Logan township</v>
      </c>
    </row>
    <row r="32" spans="1:23" s="23" customFormat="1" ht="12.75" x14ac:dyDescent="0.2">
      <c r="A32" s="1">
        <f t="shared" si="2"/>
        <v>2</v>
      </c>
      <c r="B32" s="1">
        <f t="shared" si="3"/>
        <v>2</v>
      </c>
      <c r="C32" s="39">
        <f t="shared" si="4"/>
        <v>13</v>
      </c>
      <c r="D32" s="40">
        <f t="shared" si="5"/>
        <v>5</v>
      </c>
      <c r="E32" s="41" t="s">
        <v>1</v>
      </c>
      <c r="F32" s="42" t="s">
        <v>61</v>
      </c>
      <c r="G32" s="43" t="s">
        <v>65</v>
      </c>
      <c r="H32" s="44" t="s">
        <v>20</v>
      </c>
      <c r="I32" s="45">
        <v>16.600000000000001</v>
      </c>
      <c r="J32" s="45">
        <v>21.4</v>
      </c>
      <c r="K32" s="46">
        <v>4.8</v>
      </c>
      <c r="L32" s="47">
        <f t="shared" si="6"/>
        <v>47</v>
      </c>
      <c r="M32" s="48">
        <v>0</v>
      </c>
      <c r="N32" s="48">
        <v>4</v>
      </c>
      <c r="O32" s="48">
        <v>7</v>
      </c>
      <c r="P32" s="48">
        <v>7</v>
      </c>
      <c r="Q32" s="49">
        <v>29</v>
      </c>
      <c r="R32" s="50">
        <v>0.83299999999999996</v>
      </c>
      <c r="S32" s="51">
        <v>0.36399999999999999</v>
      </c>
      <c r="T32" s="52" t="s">
        <v>25</v>
      </c>
      <c r="U32" s="53">
        <v>262.79000000000002</v>
      </c>
      <c r="V32" s="98">
        <f t="shared" si="7"/>
        <v>54.747916666666676</v>
      </c>
      <c r="W32" s="20" t="str">
        <f t="shared" si="8"/>
        <v>Coles Mill Road, Franklin Twp (Gloucester Co)</v>
      </c>
    </row>
    <row r="33" spans="1:23" s="23" customFormat="1" ht="12.75" x14ac:dyDescent="0.2">
      <c r="A33" s="1">
        <f t="shared" si="2"/>
        <v>10</v>
      </c>
      <c r="B33" s="1">
        <f t="shared" si="3"/>
        <v>1</v>
      </c>
      <c r="C33" s="39">
        <f t="shared" si="4"/>
        <v>14</v>
      </c>
      <c r="D33" s="40">
        <f t="shared" si="5"/>
        <v>2</v>
      </c>
      <c r="E33" s="41" t="s">
        <v>2</v>
      </c>
      <c r="F33" s="42" t="s">
        <v>39</v>
      </c>
      <c r="G33" s="43" t="s">
        <v>71</v>
      </c>
      <c r="H33" s="44" t="s">
        <v>3</v>
      </c>
      <c r="I33" s="45">
        <v>4.5090000000000003</v>
      </c>
      <c r="J33" s="45">
        <v>6.28</v>
      </c>
      <c r="K33" s="46">
        <v>1.7709999999999999</v>
      </c>
      <c r="L33" s="47">
        <f t="shared" si="6"/>
        <v>22</v>
      </c>
      <c r="M33" s="48">
        <v>0</v>
      </c>
      <c r="N33" s="48">
        <v>1</v>
      </c>
      <c r="O33" s="48">
        <v>1</v>
      </c>
      <c r="P33" s="48">
        <v>6</v>
      </c>
      <c r="Q33" s="49">
        <v>14</v>
      </c>
      <c r="R33" s="50">
        <v>0.56499999999999995</v>
      </c>
      <c r="S33" s="51">
        <v>0.23499999999999999</v>
      </c>
      <c r="T33" s="52" t="s">
        <v>25</v>
      </c>
      <c r="U33" s="53">
        <v>90.2</v>
      </c>
      <c r="V33" s="98">
        <f t="shared" si="7"/>
        <v>50.931677018633543</v>
      </c>
      <c r="W33" s="20" t="str">
        <f t="shared" si="8"/>
        <v>Brunswick Pike, Hopewell Twp (Mercer Co)</v>
      </c>
    </row>
    <row r="34" spans="1:23" s="23" customFormat="1" ht="12.75" x14ac:dyDescent="0.2">
      <c r="A34" s="1">
        <f t="shared" si="2"/>
        <v>17</v>
      </c>
      <c r="B34" s="1">
        <f t="shared" si="3"/>
        <v>6</v>
      </c>
      <c r="C34" s="39">
        <f t="shared" si="4"/>
        <v>15</v>
      </c>
      <c r="D34" s="40">
        <f t="shared" si="5"/>
        <v>6</v>
      </c>
      <c r="E34" s="41" t="s">
        <v>1</v>
      </c>
      <c r="F34" s="42" t="s">
        <v>80</v>
      </c>
      <c r="G34" s="43" t="s">
        <v>79</v>
      </c>
      <c r="H34" s="44" t="s">
        <v>16</v>
      </c>
      <c r="I34" s="45">
        <v>1.57</v>
      </c>
      <c r="J34" s="45">
        <v>2.73</v>
      </c>
      <c r="K34" s="46">
        <v>1.1599999999999999</v>
      </c>
      <c r="L34" s="47">
        <f t="shared" si="6"/>
        <v>4</v>
      </c>
      <c r="M34" s="48">
        <v>0</v>
      </c>
      <c r="N34" s="48">
        <v>1</v>
      </c>
      <c r="O34" s="48">
        <v>2</v>
      </c>
      <c r="P34" s="48">
        <v>1</v>
      </c>
      <c r="Q34" s="49">
        <v>0</v>
      </c>
      <c r="R34" s="50">
        <v>0.86199999999999999</v>
      </c>
      <c r="S34" s="51">
        <v>9.6000000000000002E-2</v>
      </c>
      <c r="T34" s="52" t="s">
        <v>25</v>
      </c>
      <c r="U34" s="53">
        <v>56.57</v>
      </c>
      <c r="V34" s="98">
        <f t="shared" si="7"/>
        <v>48.767241379310349</v>
      </c>
      <c r="W34" s="20" t="str">
        <f t="shared" si="8"/>
        <v>JACKSON RD, Monroe Twp (Gloucester Co)</v>
      </c>
    </row>
    <row r="35" spans="1:23" s="23" customFormat="1" ht="12.75" x14ac:dyDescent="0.2">
      <c r="A35" s="1">
        <f t="shared" si="2"/>
        <v>28</v>
      </c>
      <c r="B35" s="1">
        <f t="shared" si="3"/>
        <v>11</v>
      </c>
      <c r="C35" s="39">
        <f t="shared" si="4"/>
        <v>16</v>
      </c>
      <c r="D35" s="40">
        <f t="shared" si="5"/>
        <v>7</v>
      </c>
      <c r="E35" s="41" t="s">
        <v>1</v>
      </c>
      <c r="F35" s="42" t="s">
        <v>44</v>
      </c>
      <c r="G35" s="43" t="s">
        <v>88</v>
      </c>
      <c r="H35" s="44" t="s">
        <v>7</v>
      </c>
      <c r="I35" s="45">
        <v>3.33</v>
      </c>
      <c r="J35" s="45">
        <v>4.1500000000000004</v>
      </c>
      <c r="K35" s="46">
        <v>0.82</v>
      </c>
      <c r="L35" s="47">
        <f t="shared" si="6"/>
        <v>2</v>
      </c>
      <c r="M35" s="48">
        <v>1</v>
      </c>
      <c r="N35" s="48">
        <v>0</v>
      </c>
      <c r="O35" s="48">
        <v>1</v>
      </c>
      <c r="P35" s="48">
        <v>0</v>
      </c>
      <c r="Q35" s="49">
        <v>0</v>
      </c>
      <c r="R35" s="50">
        <v>1.22</v>
      </c>
      <c r="S35" s="51">
        <v>0.23100000000000001</v>
      </c>
      <c r="T35" s="52" t="s">
        <v>25</v>
      </c>
      <c r="U35" s="53">
        <v>39.840000000000003</v>
      </c>
      <c r="V35" s="98">
        <f t="shared" si="7"/>
        <v>48.585365853658544</v>
      </c>
      <c r="W35" s="20" t="str">
        <f t="shared" si="8"/>
        <v>Oak Grove Road, Logan township</v>
      </c>
    </row>
    <row r="36" spans="1:23" s="23" customFormat="1" ht="12.75" x14ac:dyDescent="0.2">
      <c r="A36" s="1">
        <f t="shared" si="2"/>
        <v>12</v>
      </c>
      <c r="B36" s="1">
        <f t="shared" si="3"/>
        <v>5</v>
      </c>
      <c r="C36" s="39">
        <f t="shared" si="4"/>
        <v>17</v>
      </c>
      <c r="D36" s="40">
        <f t="shared" si="5"/>
        <v>7</v>
      </c>
      <c r="E36" s="41" t="s">
        <v>0</v>
      </c>
      <c r="F36" s="42" t="s">
        <v>47</v>
      </c>
      <c r="G36" s="43" t="s">
        <v>77</v>
      </c>
      <c r="H36" s="44" t="s">
        <v>33</v>
      </c>
      <c r="I36" s="45">
        <v>0</v>
      </c>
      <c r="J36" s="45">
        <v>1.62</v>
      </c>
      <c r="K36" s="46">
        <v>1.62</v>
      </c>
      <c r="L36" s="47">
        <f t="shared" si="6"/>
        <v>9</v>
      </c>
      <c r="M36" s="48">
        <v>1</v>
      </c>
      <c r="N36" s="48">
        <v>1</v>
      </c>
      <c r="O36" s="48">
        <v>1</v>
      </c>
      <c r="P36" s="48">
        <v>0</v>
      </c>
      <c r="Q36" s="49">
        <v>6</v>
      </c>
      <c r="R36" s="50">
        <v>1.2350000000000001</v>
      </c>
      <c r="S36" s="51">
        <v>0.51900000000000002</v>
      </c>
      <c r="T36" s="52" t="s">
        <v>25</v>
      </c>
      <c r="U36" s="53">
        <v>75.010000000000005</v>
      </c>
      <c r="V36" s="98">
        <f t="shared" si="7"/>
        <v>46.302469135802468</v>
      </c>
      <c r="W36" s="20" t="str">
        <f t="shared" si="8"/>
        <v>Leektown Road, Bass River township</v>
      </c>
    </row>
    <row r="37" spans="1:23" s="23" customFormat="1" ht="12.75" x14ac:dyDescent="0.2">
      <c r="A37" s="1">
        <f t="shared" si="2"/>
        <v>8</v>
      </c>
      <c r="B37" s="1">
        <f t="shared" si="3"/>
        <v>3</v>
      </c>
      <c r="C37" s="39">
        <f t="shared" si="4"/>
        <v>18</v>
      </c>
      <c r="D37" s="40">
        <f t="shared" si="5"/>
        <v>8</v>
      </c>
      <c r="E37" s="41" t="s">
        <v>1</v>
      </c>
      <c r="F37" s="42" t="s">
        <v>50</v>
      </c>
      <c r="G37" s="43" t="s">
        <v>75</v>
      </c>
      <c r="H37" s="44" t="s">
        <v>34</v>
      </c>
      <c r="I37" s="45">
        <v>0</v>
      </c>
      <c r="J37" s="45">
        <v>2.58</v>
      </c>
      <c r="K37" s="46">
        <v>2.58</v>
      </c>
      <c r="L37" s="47">
        <f t="shared" si="6"/>
        <v>28</v>
      </c>
      <c r="M37" s="48">
        <v>1</v>
      </c>
      <c r="N37" s="48">
        <v>0</v>
      </c>
      <c r="O37" s="48">
        <v>3</v>
      </c>
      <c r="P37" s="48">
        <v>5</v>
      </c>
      <c r="Q37" s="49">
        <v>19</v>
      </c>
      <c r="R37" s="50">
        <v>0.38800000000000001</v>
      </c>
      <c r="S37" s="51">
        <v>0.379</v>
      </c>
      <c r="T37" s="52" t="s">
        <v>25</v>
      </c>
      <c r="U37" s="53">
        <v>110.48</v>
      </c>
      <c r="V37" s="98">
        <f t="shared" si="7"/>
        <v>42.821705426356587</v>
      </c>
      <c r="W37" s="20" t="str">
        <f t="shared" si="8"/>
        <v>New Freedom Road, Elk township</v>
      </c>
    </row>
    <row r="38" spans="1:23" s="23" customFormat="1" ht="12.75" x14ac:dyDescent="0.2">
      <c r="A38" s="1">
        <f t="shared" si="2"/>
        <v>25</v>
      </c>
      <c r="B38" s="1">
        <f t="shared" si="3"/>
        <v>12</v>
      </c>
      <c r="C38" s="39">
        <f t="shared" si="4"/>
        <v>19</v>
      </c>
      <c r="D38" s="40">
        <f t="shared" si="5"/>
        <v>8</v>
      </c>
      <c r="E38" s="41" t="s">
        <v>0</v>
      </c>
      <c r="F38" s="42" t="s">
        <v>47</v>
      </c>
      <c r="G38" s="43" t="s">
        <v>82</v>
      </c>
      <c r="H38" s="44" t="s">
        <v>18</v>
      </c>
      <c r="I38" s="45">
        <v>0</v>
      </c>
      <c r="J38" s="45">
        <v>1.1299999999999999</v>
      </c>
      <c r="K38" s="46">
        <v>1.1299999999999999</v>
      </c>
      <c r="L38" s="47">
        <f t="shared" si="6"/>
        <v>4</v>
      </c>
      <c r="M38" s="48">
        <v>1</v>
      </c>
      <c r="N38" s="48">
        <v>0</v>
      </c>
      <c r="O38" s="48">
        <v>1</v>
      </c>
      <c r="P38" s="48">
        <v>1</v>
      </c>
      <c r="Q38" s="49">
        <v>1</v>
      </c>
      <c r="R38" s="50">
        <v>0.88500000000000001</v>
      </c>
      <c r="S38" s="51">
        <v>0.113</v>
      </c>
      <c r="T38" s="52" t="s">
        <v>25</v>
      </c>
      <c r="U38" s="53">
        <v>46.9</v>
      </c>
      <c r="V38" s="98">
        <f t="shared" si="7"/>
        <v>41.504424778761063</v>
      </c>
      <c r="W38" s="20" t="str">
        <f t="shared" si="8"/>
        <v>East Greenbush Road, Bass River township</v>
      </c>
    </row>
    <row r="39" spans="1:23" s="23" customFormat="1" ht="12.75" x14ac:dyDescent="0.2">
      <c r="A39" s="1">
        <f t="shared" si="2"/>
        <v>7</v>
      </c>
      <c r="B39" s="1">
        <f t="shared" si="3"/>
        <v>4</v>
      </c>
      <c r="C39" s="39">
        <f t="shared" si="4"/>
        <v>20</v>
      </c>
      <c r="D39" s="40">
        <f t="shared" si="5"/>
        <v>9</v>
      </c>
      <c r="E39" s="41" t="s">
        <v>0</v>
      </c>
      <c r="F39" s="42" t="s">
        <v>42</v>
      </c>
      <c r="G39" s="43" t="s">
        <v>53</v>
      </c>
      <c r="H39" s="44" t="s">
        <v>15</v>
      </c>
      <c r="I39" s="45">
        <v>9.17</v>
      </c>
      <c r="J39" s="45">
        <v>12.54</v>
      </c>
      <c r="K39" s="46">
        <v>3.37</v>
      </c>
      <c r="L39" s="47">
        <f t="shared" si="6"/>
        <v>41</v>
      </c>
      <c r="M39" s="48">
        <v>0</v>
      </c>
      <c r="N39" s="48">
        <v>1</v>
      </c>
      <c r="O39" s="48">
        <v>4</v>
      </c>
      <c r="P39" s="48">
        <v>6</v>
      </c>
      <c r="Q39" s="49">
        <v>30</v>
      </c>
      <c r="R39" s="50">
        <v>0.29699999999999999</v>
      </c>
      <c r="S39" s="51">
        <v>0.23499999999999999</v>
      </c>
      <c r="T39" s="52" t="s">
        <v>25</v>
      </c>
      <c r="U39" s="53">
        <v>138.21</v>
      </c>
      <c r="V39" s="98">
        <f t="shared" si="7"/>
        <v>41.011869436201785</v>
      </c>
      <c r="W39" s="20" t="str">
        <f t="shared" si="8"/>
        <v>Bordentown-Georgetown Road, Chesterfield township</v>
      </c>
    </row>
    <row r="40" spans="1:23" s="23" customFormat="1" ht="12.75" x14ac:dyDescent="0.2">
      <c r="A40" s="1">
        <f t="shared" si="2"/>
        <v>3</v>
      </c>
      <c r="B40" s="1">
        <f t="shared" si="3"/>
        <v>1</v>
      </c>
      <c r="C40" s="39">
        <f t="shared" si="4"/>
        <v>21</v>
      </c>
      <c r="D40" s="40">
        <f t="shared" si="5"/>
        <v>10</v>
      </c>
      <c r="E40" s="41" t="s">
        <v>0</v>
      </c>
      <c r="F40" s="42" t="s">
        <v>51</v>
      </c>
      <c r="G40" s="43" t="s">
        <v>52</v>
      </c>
      <c r="H40" s="44" t="s">
        <v>14</v>
      </c>
      <c r="I40" s="45">
        <v>5.73</v>
      </c>
      <c r="J40" s="45">
        <v>11.86</v>
      </c>
      <c r="K40" s="46">
        <v>6.13</v>
      </c>
      <c r="L40" s="47">
        <f t="shared" si="6"/>
        <v>36</v>
      </c>
      <c r="M40" s="48">
        <v>4</v>
      </c>
      <c r="N40" s="48">
        <v>0</v>
      </c>
      <c r="O40" s="48">
        <v>7</v>
      </c>
      <c r="P40" s="48">
        <v>5</v>
      </c>
      <c r="Q40" s="49">
        <v>20</v>
      </c>
      <c r="R40" s="50">
        <v>0.65300000000000002</v>
      </c>
      <c r="S40" s="51">
        <v>0.23499999999999999</v>
      </c>
      <c r="T40" s="52" t="s">
        <v>25</v>
      </c>
      <c r="U40" s="53">
        <v>241.67</v>
      </c>
      <c r="V40" s="98">
        <f t="shared" si="7"/>
        <v>39.424143556280583</v>
      </c>
      <c r="W40" s="20" t="str">
        <f t="shared" si="8"/>
        <v>Medford Lakes Road, Tabernacle township</v>
      </c>
    </row>
    <row r="41" spans="1:23" s="23" customFormat="1" ht="12.75" x14ac:dyDescent="0.2">
      <c r="A41" s="1">
        <f t="shared" si="2"/>
        <v>5</v>
      </c>
      <c r="B41" s="1">
        <f t="shared" si="3"/>
        <v>3</v>
      </c>
      <c r="C41" s="39">
        <f t="shared" si="4"/>
        <v>22</v>
      </c>
      <c r="D41" s="40">
        <f t="shared" si="5"/>
        <v>11</v>
      </c>
      <c r="E41" s="41" t="s">
        <v>0</v>
      </c>
      <c r="F41" s="42" t="s">
        <v>63</v>
      </c>
      <c r="G41" s="43" t="s">
        <v>90</v>
      </c>
      <c r="H41" s="44" t="s">
        <v>36</v>
      </c>
      <c r="I41" s="45">
        <v>0</v>
      </c>
      <c r="J41" s="45">
        <v>4.49</v>
      </c>
      <c r="K41" s="46">
        <v>4.49</v>
      </c>
      <c r="L41" s="47">
        <f t="shared" si="6"/>
        <v>30</v>
      </c>
      <c r="M41" s="48">
        <v>1</v>
      </c>
      <c r="N41" s="48">
        <v>1</v>
      </c>
      <c r="O41" s="48">
        <v>2</v>
      </c>
      <c r="P41" s="48">
        <v>12</v>
      </c>
      <c r="Q41" s="49">
        <v>14</v>
      </c>
      <c r="R41" s="50">
        <v>0.44500000000000001</v>
      </c>
      <c r="S41" s="51">
        <v>8.7999999999999995E-2</v>
      </c>
      <c r="T41" s="52" t="s">
        <v>25</v>
      </c>
      <c r="U41" s="53">
        <v>166.4</v>
      </c>
      <c r="V41" s="98">
        <f t="shared" si="7"/>
        <v>37.060133630289535</v>
      </c>
      <c r="W41" s="20" t="str">
        <f t="shared" si="8"/>
        <v>New Lisbon Road, Pemberton township</v>
      </c>
    </row>
    <row r="42" spans="1:23" s="23" customFormat="1" ht="12.75" x14ac:dyDescent="0.2">
      <c r="A42" s="1">
        <f t="shared" si="2"/>
        <v>11</v>
      </c>
      <c r="B42" s="1">
        <f t="shared" si="3"/>
        <v>5</v>
      </c>
      <c r="C42" s="39">
        <f t="shared" si="4"/>
        <v>23</v>
      </c>
      <c r="D42" s="40">
        <f t="shared" si="5"/>
        <v>9</v>
      </c>
      <c r="E42" s="41" t="s">
        <v>1</v>
      </c>
      <c r="F42" s="42" t="s">
        <v>46</v>
      </c>
      <c r="G42" s="43" t="s">
        <v>76</v>
      </c>
      <c r="H42" s="44" t="s">
        <v>34</v>
      </c>
      <c r="I42" s="45">
        <v>5.7</v>
      </c>
      <c r="J42" s="45">
        <v>7.91</v>
      </c>
      <c r="K42" s="46">
        <v>2.21</v>
      </c>
      <c r="L42" s="47">
        <f t="shared" si="6"/>
        <v>23</v>
      </c>
      <c r="M42" s="48">
        <v>0</v>
      </c>
      <c r="N42" s="48">
        <v>1</v>
      </c>
      <c r="O42" s="48">
        <v>3</v>
      </c>
      <c r="P42" s="48">
        <v>0</v>
      </c>
      <c r="Q42" s="49">
        <v>19</v>
      </c>
      <c r="R42" s="50">
        <v>0.45200000000000001</v>
      </c>
      <c r="S42" s="51">
        <v>0.379</v>
      </c>
      <c r="T42" s="52" t="s">
        <v>25</v>
      </c>
      <c r="U42" s="53">
        <v>80.180000000000007</v>
      </c>
      <c r="V42" s="98">
        <f t="shared" si="7"/>
        <v>36.280542986425345</v>
      </c>
      <c r="W42" s="20" t="str">
        <f t="shared" si="8"/>
        <v>Elmer Barnaboro Road, Mantua township</v>
      </c>
    </row>
    <row r="43" spans="1:23" s="23" customFormat="1" ht="12.75" x14ac:dyDescent="0.2">
      <c r="A43" s="1">
        <f t="shared" si="2"/>
        <v>14</v>
      </c>
      <c r="B43" s="1">
        <f t="shared" si="3"/>
        <v>7</v>
      </c>
      <c r="C43" s="39">
        <f t="shared" si="4"/>
        <v>24</v>
      </c>
      <c r="D43" s="40">
        <f t="shared" si="5"/>
        <v>12</v>
      </c>
      <c r="E43" s="41" t="s">
        <v>0</v>
      </c>
      <c r="F43" s="42" t="s">
        <v>58</v>
      </c>
      <c r="G43" s="43" t="s">
        <v>59</v>
      </c>
      <c r="H43" s="44" t="s">
        <v>4</v>
      </c>
      <c r="I43" s="45">
        <v>9.74</v>
      </c>
      <c r="J43" s="45">
        <v>11.55</v>
      </c>
      <c r="K43" s="46">
        <v>1.81</v>
      </c>
      <c r="L43" s="47">
        <f t="shared" si="6"/>
        <v>16</v>
      </c>
      <c r="M43" s="48">
        <v>0</v>
      </c>
      <c r="N43" s="48">
        <v>1</v>
      </c>
      <c r="O43" s="48">
        <v>1</v>
      </c>
      <c r="P43" s="48">
        <v>2</v>
      </c>
      <c r="Q43" s="49">
        <v>12</v>
      </c>
      <c r="R43" s="50">
        <v>0.55200000000000005</v>
      </c>
      <c r="S43" s="51">
        <v>0.36399999999999999</v>
      </c>
      <c r="T43" s="52" t="s">
        <v>25</v>
      </c>
      <c r="U43" s="53">
        <v>63.96</v>
      </c>
      <c r="V43" s="98">
        <f t="shared" si="7"/>
        <v>35.337016574585633</v>
      </c>
      <c r="W43" s="20" t="str">
        <f t="shared" si="8"/>
        <v>Saylors Pond Road, Springfield Twp (Burlington Co)</v>
      </c>
    </row>
    <row r="44" spans="1:23" s="23" customFormat="1" ht="12.75" x14ac:dyDescent="0.2">
      <c r="A44" s="1">
        <f t="shared" si="2"/>
        <v>9</v>
      </c>
      <c r="B44" s="1">
        <f t="shared" si="3"/>
        <v>4</v>
      </c>
      <c r="C44" s="39">
        <f t="shared" si="4"/>
        <v>25</v>
      </c>
      <c r="D44" s="40">
        <f t="shared" si="5"/>
        <v>10</v>
      </c>
      <c r="E44" s="41" t="s">
        <v>1</v>
      </c>
      <c r="F44" s="42" t="s">
        <v>61</v>
      </c>
      <c r="G44" s="43" t="s">
        <v>62</v>
      </c>
      <c r="H44" s="44" t="s">
        <v>30</v>
      </c>
      <c r="I44" s="45">
        <v>32.869999999999997</v>
      </c>
      <c r="J44" s="45">
        <v>36</v>
      </c>
      <c r="K44" s="46">
        <v>3.13</v>
      </c>
      <c r="L44" s="47">
        <f t="shared" si="6"/>
        <v>24</v>
      </c>
      <c r="M44" s="48">
        <v>0</v>
      </c>
      <c r="N44" s="48">
        <v>2</v>
      </c>
      <c r="O44" s="48">
        <v>1</v>
      </c>
      <c r="P44" s="48">
        <v>4</v>
      </c>
      <c r="Q44" s="49">
        <v>17</v>
      </c>
      <c r="R44" s="50">
        <v>0.63900000000000001</v>
      </c>
      <c r="S44" s="51">
        <v>0.23499999999999999</v>
      </c>
      <c r="T44" s="52" t="s">
        <v>25</v>
      </c>
      <c r="U44" s="53">
        <v>110.25</v>
      </c>
      <c r="V44" s="98">
        <f t="shared" si="7"/>
        <v>35.223642172523959</v>
      </c>
      <c r="W44" s="20" t="str">
        <f t="shared" si="8"/>
        <v>Tuckahoe Road, Franklin Twp (Gloucester Co)</v>
      </c>
    </row>
    <row r="45" spans="1:23" s="23" customFormat="1" ht="12.75" x14ac:dyDescent="0.2">
      <c r="A45" s="1">
        <f t="shared" si="2"/>
        <v>31</v>
      </c>
      <c r="B45" s="1">
        <f t="shared" si="3"/>
        <v>2</v>
      </c>
      <c r="C45" s="39">
        <f t="shared" si="4"/>
        <v>26</v>
      </c>
      <c r="D45" s="40">
        <f t="shared" si="5"/>
        <v>2</v>
      </c>
      <c r="E45" s="41" t="s">
        <v>10</v>
      </c>
      <c r="F45" s="42" t="s">
        <v>68</v>
      </c>
      <c r="G45" s="43" t="s">
        <v>86</v>
      </c>
      <c r="H45" s="44" t="s">
        <v>9</v>
      </c>
      <c r="I45" s="45">
        <v>0</v>
      </c>
      <c r="J45" s="45">
        <v>1.1100000000000001</v>
      </c>
      <c r="K45" s="46">
        <v>1.1100000000000001</v>
      </c>
      <c r="L45" s="47">
        <f t="shared" si="6"/>
        <v>2</v>
      </c>
      <c r="M45" s="48">
        <v>1</v>
      </c>
      <c r="N45" s="48">
        <v>0</v>
      </c>
      <c r="O45" s="48">
        <v>0</v>
      </c>
      <c r="P45" s="48">
        <v>1</v>
      </c>
      <c r="Q45" s="49">
        <v>0</v>
      </c>
      <c r="R45" s="50">
        <v>0.90100000000000002</v>
      </c>
      <c r="S45" s="51">
        <v>0.23100000000000001</v>
      </c>
      <c r="T45" s="52" t="s">
        <v>25</v>
      </c>
      <c r="U45" s="53">
        <v>35.229999999999997</v>
      </c>
      <c r="V45" s="98">
        <f t="shared" si="7"/>
        <v>31.738738738738732</v>
      </c>
      <c r="W45" s="20" t="str">
        <f t="shared" si="8"/>
        <v>Williamstown - Winslow Road, Winslow township</v>
      </c>
    </row>
    <row r="46" spans="1:23" s="23" customFormat="1" ht="12.75" x14ac:dyDescent="0.2">
      <c r="A46" s="1">
        <f t="shared" si="2"/>
        <v>27</v>
      </c>
      <c r="B46" s="1">
        <f t="shared" si="3"/>
        <v>14</v>
      </c>
      <c r="C46" s="39">
        <f t="shared" si="4"/>
        <v>27</v>
      </c>
      <c r="D46" s="40">
        <f t="shared" si="5"/>
        <v>13</v>
      </c>
      <c r="E46" s="41" t="s">
        <v>0</v>
      </c>
      <c r="F46" s="42" t="s">
        <v>58</v>
      </c>
      <c r="G46" s="43" t="s">
        <v>67</v>
      </c>
      <c r="H46" s="44" t="s">
        <v>5</v>
      </c>
      <c r="I46" s="45">
        <v>6.24</v>
      </c>
      <c r="J46" s="45">
        <v>7.6</v>
      </c>
      <c r="K46" s="46">
        <v>1.36</v>
      </c>
      <c r="L46" s="47">
        <f t="shared" si="6"/>
        <v>9</v>
      </c>
      <c r="M46" s="48">
        <v>1</v>
      </c>
      <c r="N46" s="48">
        <v>0</v>
      </c>
      <c r="O46" s="48">
        <v>0</v>
      </c>
      <c r="P46" s="48">
        <v>1</v>
      </c>
      <c r="Q46" s="49">
        <v>7</v>
      </c>
      <c r="R46" s="50">
        <v>0.73499999999999999</v>
      </c>
      <c r="S46" s="51">
        <v>0.112</v>
      </c>
      <c r="T46" s="52" t="s">
        <v>25</v>
      </c>
      <c r="U46" s="53">
        <v>42.23</v>
      </c>
      <c r="V46" s="98">
        <f t="shared" si="7"/>
        <v>31.05147058823529</v>
      </c>
      <c r="W46" s="20" t="str">
        <f t="shared" si="8"/>
        <v>Juliustown Road, Springfield Twp (Burlington Co)</v>
      </c>
    </row>
    <row r="47" spans="1:23" s="23" customFormat="1" ht="12.75" x14ac:dyDescent="0.2">
      <c r="A47" s="1">
        <f t="shared" si="2"/>
        <v>26</v>
      </c>
      <c r="B47" s="1">
        <f t="shared" si="3"/>
        <v>13</v>
      </c>
      <c r="C47" s="39">
        <f t="shared" si="4"/>
        <v>28</v>
      </c>
      <c r="D47" s="40">
        <f t="shared" si="5"/>
        <v>14</v>
      </c>
      <c r="E47" s="41" t="s">
        <v>0</v>
      </c>
      <c r="F47" s="42" t="s">
        <v>63</v>
      </c>
      <c r="G47" s="43" t="s">
        <v>78</v>
      </c>
      <c r="H47" s="44" t="s">
        <v>29</v>
      </c>
      <c r="I47" s="45">
        <v>0</v>
      </c>
      <c r="J47" s="45">
        <v>1.39</v>
      </c>
      <c r="K47" s="46">
        <v>1.39</v>
      </c>
      <c r="L47" s="47">
        <f t="shared" si="6"/>
        <v>5</v>
      </c>
      <c r="M47" s="48">
        <v>0</v>
      </c>
      <c r="N47" s="48">
        <v>1</v>
      </c>
      <c r="O47" s="48">
        <v>1</v>
      </c>
      <c r="P47" s="48">
        <v>0</v>
      </c>
      <c r="Q47" s="49">
        <v>3</v>
      </c>
      <c r="R47" s="50">
        <v>0.71899999999999997</v>
      </c>
      <c r="S47" s="51">
        <v>1.0999999999999999E-2</v>
      </c>
      <c r="T47" s="52" t="s">
        <v>25</v>
      </c>
      <c r="U47" s="53">
        <v>42.84</v>
      </c>
      <c r="V47" s="98">
        <f t="shared" si="7"/>
        <v>30.82014388489209</v>
      </c>
      <c r="W47" s="20" t="str">
        <f t="shared" si="8"/>
        <v>FOUR MILE RD, Pemberton township</v>
      </c>
    </row>
    <row r="48" spans="1:23" s="23" customFormat="1" ht="12.75" x14ac:dyDescent="0.2">
      <c r="A48" s="1">
        <f t="shared" si="2"/>
        <v>13</v>
      </c>
      <c r="B48" s="1">
        <f t="shared" si="3"/>
        <v>6</v>
      </c>
      <c r="C48" s="39">
        <f t="shared" si="4"/>
        <v>29</v>
      </c>
      <c r="D48" s="40">
        <f t="shared" si="5"/>
        <v>15</v>
      </c>
      <c r="E48" s="41" t="s">
        <v>0</v>
      </c>
      <c r="F48" s="42" t="s">
        <v>73</v>
      </c>
      <c r="G48" s="43" t="s">
        <v>64</v>
      </c>
      <c r="H48" s="44" t="s">
        <v>24</v>
      </c>
      <c r="I48" s="45">
        <v>13.51</v>
      </c>
      <c r="J48" s="45">
        <v>15.97</v>
      </c>
      <c r="K48" s="46">
        <v>2.46</v>
      </c>
      <c r="L48" s="47">
        <f t="shared" si="6"/>
        <v>9</v>
      </c>
      <c r="M48" s="48">
        <v>1</v>
      </c>
      <c r="N48" s="48">
        <v>0</v>
      </c>
      <c r="O48" s="48">
        <v>3</v>
      </c>
      <c r="P48" s="48">
        <v>1</v>
      </c>
      <c r="Q48" s="49">
        <v>4</v>
      </c>
      <c r="R48" s="50">
        <v>0.40699999999999997</v>
      </c>
      <c r="S48" s="51">
        <v>0.182</v>
      </c>
      <c r="T48" s="52" t="s">
        <v>25</v>
      </c>
      <c r="U48" s="53">
        <v>71.239999999999995</v>
      </c>
      <c r="V48" s="98">
        <f t="shared" si="7"/>
        <v>28.959349593495933</v>
      </c>
      <c r="W48" s="20" t="str">
        <f t="shared" si="8"/>
        <v>Pemberton Road, Southampton township</v>
      </c>
    </row>
    <row r="49" spans="1:23" s="23" customFormat="1" ht="12.75" x14ac:dyDescent="0.2">
      <c r="A49" s="1">
        <f t="shared" si="2"/>
        <v>20</v>
      </c>
      <c r="B49" s="1">
        <f t="shared" si="3"/>
        <v>7</v>
      </c>
      <c r="C49" s="39">
        <f t="shared" si="4"/>
        <v>30</v>
      </c>
      <c r="D49" s="40">
        <f t="shared" si="5"/>
        <v>11</v>
      </c>
      <c r="E49" s="41" t="s">
        <v>1</v>
      </c>
      <c r="F49" s="42" t="s">
        <v>46</v>
      </c>
      <c r="G49" s="43" t="s">
        <v>89</v>
      </c>
      <c r="H49" s="44" t="s">
        <v>32</v>
      </c>
      <c r="I49" s="45">
        <v>1.66</v>
      </c>
      <c r="J49" s="45">
        <v>3.75</v>
      </c>
      <c r="K49" s="46">
        <v>2.09</v>
      </c>
      <c r="L49" s="47">
        <f t="shared" si="6"/>
        <v>7</v>
      </c>
      <c r="M49" s="48">
        <v>1</v>
      </c>
      <c r="N49" s="48">
        <v>0</v>
      </c>
      <c r="O49" s="48">
        <v>1</v>
      </c>
      <c r="P49" s="48">
        <v>2</v>
      </c>
      <c r="Q49" s="49">
        <v>3</v>
      </c>
      <c r="R49" s="50">
        <v>0.47799999999999998</v>
      </c>
      <c r="S49" s="51">
        <v>8.7999999999999995E-2</v>
      </c>
      <c r="T49" s="52" t="s">
        <v>25</v>
      </c>
      <c r="U49" s="53">
        <v>54.96</v>
      </c>
      <c r="V49" s="98">
        <f t="shared" si="7"/>
        <v>26.296650717703351</v>
      </c>
      <c r="W49" s="20" t="str">
        <f t="shared" si="8"/>
        <v>Jefferson Road, Mantua township</v>
      </c>
    </row>
    <row r="50" spans="1:23" s="23" customFormat="1" ht="12.75" x14ac:dyDescent="0.2">
      <c r="A50" s="1">
        <f t="shared" si="2"/>
        <v>22</v>
      </c>
      <c r="B50" s="1">
        <f t="shared" si="3"/>
        <v>8</v>
      </c>
      <c r="C50" s="39">
        <f t="shared" si="4"/>
        <v>31</v>
      </c>
      <c r="D50" s="40">
        <f t="shared" si="5"/>
        <v>12</v>
      </c>
      <c r="E50" s="41" t="s">
        <v>1</v>
      </c>
      <c r="F50" s="42" t="s">
        <v>61</v>
      </c>
      <c r="G50" s="43" t="s">
        <v>84</v>
      </c>
      <c r="H50" s="44" t="s">
        <v>31</v>
      </c>
      <c r="I50" s="45">
        <v>0.47</v>
      </c>
      <c r="J50" s="45">
        <v>2.6</v>
      </c>
      <c r="K50" s="46">
        <v>2.13</v>
      </c>
      <c r="L50" s="47">
        <f t="shared" si="6"/>
        <v>9</v>
      </c>
      <c r="M50" s="48">
        <v>0</v>
      </c>
      <c r="N50" s="48">
        <v>1</v>
      </c>
      <c r="O50" s="48">
        <v>1</v>
      </c>
      <c r="P50" s="48">
        <v>1</v>
      </c>
      <c r="Q50" s="49">
        <v>6</v>
      </c>
      <c r="R50" s="50">
        <v>0.46899999999999997</v>
      </c>
      <c r="S50" s="51">
        <v>4.7E-2</v>
      </c>
      <c r="T50" s="52" t="s">
        <v>25</v>
      </c>
      <c r="U50" s="53">
        <v>51.9</v>
      </c>
      <c r="V50" s="98">
        <f t="shared" si="7"/>
        <v>24.366197183098592</v>
      </c>
      <c r="W50" s="20" t="str">
        <f t="shared" si="8"/>
        <v>MARSHALL MILL RD, Franklin Twp (Gloucester Co)</v>
      </c>
    </row>
    <row r="51" spans="1:23" s="23" customFormat="1" ht="12.75" x14ac:dyDescent="0.2">
      <c r="A51" s="1">
        <f t="shared" si="2"/>
        <v>35</v>
      </c>
      <c r="B51" s="1">
        <f t="shared" si="3"/>
        <v>14</v>
      </c>
      <c r="C51" s="39">
        <f t="shared" si="4"/>
        <v>32</v>
      </c>
      <c r="D51" s="40">
        <f t="shared" si="5"/>
        <v>13</v>
      </c>
      <c r="E51" s="41" t="s">
        <v>1</v>
      </c>
      <c r="F51" s="42" t="s">
        <v>56</v>
      </c>
      <c r="G51" s="43" t="s">
        <v>83</v>
      </c>
      <c r="H51" s="44" t="s">
        <v>26</v>
      </c>
      <c r="I51" s="45">
        <v>0.48</v>
      </c>
      <c r="J51" s="45">
        <v>1.7</v>
      </c>
      <c r="K51" s="46">
        <v>1.22</v>
      </c>
      <c r="L51" s="47">
        <f t="shared" si="6"/>
        <v>1</v>
      </c>
      <c r="M51" s="48">
        <v>0</v>
      </c>
      <c r="N51" s="48">
        <v>1</v>
      </c>
      <c r="O51" s="48">
        <v>0</v>
      </c>
      <c r="P51" s="48">
        <v>0</v>
      </c>
      <c r="Q51" s="49">
        <v>0</v>
      </c>
      <c r="R51" s="50">
        <v>0.82</v>
      </c>
      <c r="S51" s="51">
        <v>9.6000000000000002E-2</v>
      </c>
      <c r="T51" s="52" t="s">
        <v>25</v>
      </c>
      <c r="U51" s="53">
        <v>29.17</v>
      </c>
      <c r="V51" s="98">
        <f t="shared" si="7"/>
        <v>23.909836065573771</v>
      </c>
      <c r="W51" s="20" t="str">
        <f t="shared" si="8"/>
        <v>LINCOLN RD, South Harrison township</v>
      </c>
    </row>
    <row r="52" spans="1:23" s="23" customFormat="1" ht="12.75" x14ac:dyDescent="0.2">
      <c r="A52" s="1">
        <f t="shared" si="2"/>
        <v>35</v>
      </c>
      <c r="B52" s="1">
        <f t="shared" si="3"/>
        <v>18</v>
      </c>
      <c r="C52" s="39">
        <f t="shared" si="4"/>
        <v>33</v>
      </c>
      <c r="D52" s="40">
        <f t="shared" si="5"/>
        <v>16</v>
      </c>
      <c r="E52" s="41" t="s">
        <v>0</v>
      </c>
      <c r="F52" s="42" t="s">
        <v>49</v>
      </c>
      <c r="G52" s="43" t="s">
        <v>54</v>
      </c>
      <c r="H52" s="44" t="s">
        <v>21</v>
      </c>
      <c r="I52" s="45">
        <v>10.55</v>
      </c>
      <c r="J52" s="45">
        <v>11.92</v>
      </c>
      <c r="K52" s="46">
        <v>1.37</v>
      </c>
      <c r="L52" s="47">
        <f t="shared" si="6"/>
        <v>1</v>
      </c>
      <c r="M52" s="48">
        <v>1</v>
      </c>
      <c r="N52" s="48">
        <v>0</v>
      </c>
      <c r="O52" s="48">
        <v>0</v>
      </c>
      <c r="P52" s="48">
        <v>0</v>
      </c>
      <c r="Q52" s="49">
        <v>0</v>
      </c>
      <c r="R52" s="50">
        <v>0.73</v>
      </c>
      <c r="S52" s="51">
        <v>0.36399999999999999</v>
      </c>
      <c r="T52" s="52" t="s">
        <v>25</v>
      </c>
      <c r="U52" s="53">
        <v>29.17</v>
      </c>
      <c r="V52" s="98">
        <f t="shared" si="7"/>
        <v>21.291970802919707</v>
      </c>
      <c r="W52" s="20" t="str">
        <f t="shared" si="8"/>
        <v>Medford Indian Mills Road, Shamong township</v>
      </c>
    </row>
    <row r="53" spans="1:23" s="23" customFormat="1" ht="12.75" x14ac:dyDescent="0.2">
      <c r="A53" s="1">
        <f t="shared" si="2"/>
        <v>24</v>
      </c>
      <c r="B53" s="1">
        <f t="shared" si="3"/>
        <v>10</v>
      </c>
      <c r="C53" s="39">
        <f t="shared" si="4"/>
        <v>34</v>
      </c>
      <c r="D53" s="40">
        <f t="shared" si="5"/>
        <v>14</v>
      </c>
      <c r="E53" s="41" t="s">
        <v>1</v>
      </c>
      <c r="F53" s="42" t="s">
        <v>61</v>
      </c>
      <c r="G53" s="43" t="s">
        <v>62</v>
      </c>
      <c r="H53" s="44" t="s">
        <v>30</v>
      </c>
      <c r="I53" s="45">
        <v>30.347000000000001</v>
      </c>
      <c r="J53" s="45">
        <v>32.869999999999997</v>
      </c>
      <c r="K53" s="46">
        <v>2.5230000000000001</v>
      </c>
      <c r="L53" s="47">
        <f t="shared" si="6"/>
        <v>8</v>
      </c>
      <c r="M53" s="48">
        <v>1</v>
      </c>
      <c r="N53" s="48">
        <v>0</v>
      </c>
      <c r="O53" s="48">
        <v>1</v>
      </c>
      <c r="P53" s="48">
        <v>1</v>
      </c>
      <c r="Q53" s="49">
        <v>5</v>
      </c>
      <c r="R53" s="50">
        <v>0.39600000000000002</v>
      </c>
      <c r="S53" s="51">
        <v>0.36399999999999999</v>
      </c>
      <c r="T53" s="52" t="s">
        <v>25</v>
      </c>
      <c r="U53" s="53">
        <v>50.9</v>
      </c>
      <c r="V53" s="98">
        <f t="shared" si="7"/>
        <v>20.174395560840267</v>
      </c>
      <c r="W53" s="20" t="str">
        <f t="shared" si="8"/>
        <v>Tuckahoe Road, Franklin Twp (Gloucester Co)</v>
      </c>
    </row>
    <row r="54" spans="1:23" s="23" customFormat="1" ht="12.75" x14ac:dyDescent="0.2">
      <c r="A54" s="1">
        <f t="shared" si="2"/>
        <v>33</v>
      </c>
      <c r="B54" s="1">
        <f t="shared" si="3"/>
        <v>16</v>
      </c>
      <c r="C54" s="39">
        <f t="shared" si="4"/>
        <v>35</v>
      </c>
      <c r="D54" s="40">
        <f t="shared" si="5"/>
        <v>17</v>
      </c>
      <c r="E54" s="41" t="s">
        <v>0</v>
      </c>
      <c r="F54" s="42" t="s">
        <v>58</v>
      </c>
      <c r="G54" s="43" t="s">
        <v>81</v>
      </c>
      <c r="H54" s="44" t="s">
        <v>27</v>
      </c>
      <c r="I54" s="45">
        <v>0</v>
      </c>
      <c r="J54" s="45">
        <v>1.94</v>
      </c>
      <c r="K54" s="46">
        <v>1.94</v>
      </c>
      <c r="L54" s="47">
        <f t="shared" si="6"/>
        <v>2</v>
      </c>
      <c r="M54" s="48">
        <v>0</v>
      </c>
      <c r="N54" s="48">
        <v>1</v>
      </c>
      <c r="O54" s="48">
        <v>0</v>
      </c>
      <c r="P54" s="48">
        <v>0</v>
      </c>
      <c r="Q54" s="49">
        <v>1</v>
      </c>
      <c r="R54" s="50">
        <v>0.51500000000000001</v>
      </c>
      <c r="S54" s="51">
        <v>9.6000000000000002E-2</v>
      </c>
      <c r="T54" s="52" t="s">
        <v>25</v>
      </c>
      <c r="U54" s="53">
        <v>30.17</v>
      </c>
      <c r="V54" s="98">
        <f t="shared" si="7"/>
        <v>15.551546391752579</v>
      </c>
      <c r="W54" s="20" t="str">
        <f t="shared" si="8"/>
        <v>JOBSTOWN-JULIUSTOWN RD, Springfield Twp (Burlington Co)</v>
      </c>
    </row>
    <row r="55" spans="1:23" s="23" customFormat="1" ht="12.75" x14ac:dyDescent="0.2">
      <c r="A55" s="1">
        <f t="shared" si="2"/>
        <v>19</v>
      </c>
      <c r="B55" s="1">
        <f t="shared" si="3"/>
        <v>10</v>
      </c>
      <c r="C55" s="39">
        <f t="shared" si="4"/>
        <v>36</v>
      </c>
      <c r="D55" s="40">
        <f t="shared" si="5"/>
        <v>18</v>
      </c>
      <c r="E55" s="41" t="s">
        <v>0</v>
      </c>
      <c r="F55" s="42" t="s">
        <v>70</v>
      </c>
      <c r="G55" s="43" t="s">
        <v>55</v>
      </c>
      <c r="H55" s="44" t="s">
        <v>11</v>
      </c>
      <c r="I55" s="45">
        <v>40.07</v>
      </c>
      <c r="J55" s="45">
        <v>43.87</v>
      </c>
      <c r="K55" s="46">
        <v>3.8</v>
      </c>
      <c r="L55" s="47">
        <f t="shared" si="6"/>
        <v>12</v>
      </c>
      <c r="M55" s="48">
        <v>1</v>
      </c>
      <c r="N55" s="48">
        <v>0</v>
      </c>
      <c r="O55" s="48">
        <v>0</v>
      </c>
      <c r="P55" s="48">
        <v>3</v>
      </c>
      <c r="Q55" s="49">
        <v>8</v>
      </c>
      <c r="R55" s="50">
        <v>0.26300000000000001</v>
      </c>
      <c r="S55" s="51">
        <v>0.23499999999999999</v>
      </c>
      <c r="T55" s="52" t="s">
        <v>25</v>
      </c>
      <c r="U55" s="53">
        <v>55.35</v>
      </c>
      <c r="V55" s="98">
        <f t="shared" si="7"/>
        <v>14.565789473684212</v>
      </c>
      <c r="W55" s="20" t="str">
        <f t="shared" si="8"/>
        <v>Chatsworth-Harrisville-New Gretna Road, Woodland township</v>
      </c>
    </row>
    <row r="56" spans="1:23" s="23" customFormat="1" ht="13.5" thickBot="1" x14ac:dyDescent="0.25">
      <c r="A56" s="1">
        <f t="shared" si="2"/>
        <v>21</v>
      </c>
      <c r="B56" s="1">
        <f t="shared" si="3"/>
        <v>11</v>
      </c>
      <c r="C56" s="54">
        <f t="shared" si="4"/>
        <v>37</v>
      </c>
      <c r="D56" s="55">
        <f t="shared" si="5"/>
        <v>19</v>
      </c>
      <c r="E56" s="56" t="s">
        <v>0</v>
      </c>
      <c r="F56" s="57" t="s">
        <v>49</v>
      </c>
      <c r="G56" s="58" t="s">
        <v>87</v>
      </c>
      <c r="H56" s="59" t="s">
        <v>8</v>
      </c>
      <c r="I56" s="60">
        <v>6.6</v>
      </c>
      <c r="J56" s="60">
        <v>11.24</v>
      </c>
      <c r="K56" s="61">
        <v>4.6399999999999997</v>
      </c>
      <c r="L56" s="62">
        <f t="shared" si="6"/>
        <v>6</v>
      </c>
      <c r="M56" s="63">
        <v>1</v>
      </c>
      <c r="N56" s="63">
        <v>0</v>
      </c>
      <c r="O56" s="63">
        <v>1</v>
      </c>
      <c r="P56" s="63">
        <v>2</v>
      </c>
      <c r="Q56" s="64">
        <v>2</v>
      </c>
      <c r="R56" s="65">
        <v>0.216</v>
      </c>
      <c r="S56" s="66">
        <v>8.7999999999999995E-2</v>
      </c>
      <c r="T56" s="67" t="s">
        <v>25</v>
      </c>
      <c r="U56" s="68">
        <v>53.96</v>
      </c>
      <c r="V56" s="99">
        <f t="shared" si="7"/>
        <v>11.629310344827587</v>
      </c>
      <c r="W56" s="21" t="str">
        <f t="shared" si="8"/>
        <v>ATSION RD, Shamong township</v>
      </c>
    </row>
  </sheetData>
  <autoFilter ref="A19:V19">
    <sortState ref="A22:W58">
      <sortCondition ref="C21"/>
    </sortState>
  </autoFilter>
  <sortState ref="C2:V395">
    <sortCondition ref="T2:T395"/>
  </sortState>
  <mergeCells count="2">
    <mergeCell ref="C8:D10"/>
    <mergeCell ref="G8:H9"/>
  </mergeCells>
  <hyperlinks>
    <hyperlink ref="E9" r:id="rId1" display="http://www.fhwa.dot.gov/publications/research/safety/05051/index.cfm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DVRPC_HRRR_EligibleOnly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Buison</dc:creator>
  <cp:lastModifiedBy>Murphy, Kevin</cp:lastModifiedBy>
  <dcterms:created xsi:type="dcterms:W3CDTF">2014-11-12T16:55:38Z</dcterms:created>
  <dcterms:modified xsi:type="dcterms:W3CDTF">2018-01-31T16:30:44Z</dcterms:modified>
</cp:coreProperties>
</file>